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</sheets>
  <definedNames>
    <definedName name="_xlnm.Print_Area" localSheetId="0">'Лист2'!$A$1:$I$26</definedName>
  </definedNames>
  <calcPr fullCalcOnLoad="1"/>
</workbook>
</file>

<file path=xl/comments1.xml><?xml version="1.0" encoding="utf-8"?>
<comments xmlns="http://schemas.openxmlformats.org/spreadsheetml/2006/main">
  <authors>
    <author>Natalia Damyanova</author>
  </authors>
  <commentList>
    <comment ref="H9" authorId="0">
      <text>
        <r>
          <rPr>
            <b/>
            <sz val="9"/>
            <rFont val="Segoe UI"/>
            <family val="0"/>
          </rPr>
          <t>Natalia Damyanova:</t>
        </r>
        <r>
          <rPr>
            <sz val="9"/>
            <rFont val="Segoe UI"/>
            <family val="0"/>
          </rPr>
          <t xml:space="preserve">
в т.ч. финансов инструмент                 853 821.00 лв.</t>
        </r>
      </text>
    </comment>
  </commentList>
</comments>
</file>

<file path=xl/sharedStrings.xml><?xml version="1.0" encoding="utf-8"?>
<sst xmlns="http://schemas.openxmlformats.org/spreadsheetml/2006/main" count="29" uniqueCount="29">
  <si>
    <t>Стойност на проекта по бюджет</t>
  </si>
  <si>
    <t>Наименование на проекта</t>
  </si>
  <si>
    <t>№ на проекта</t>
  </si>
  <si>
    <t>Общо разходи</t>
  </si>
  <si>
    <t>в т.ч. аванси и възстановени разходи от управляващия орган</t>
  </si>
  <si>
    <t>ОБЩО</t>
  </si>
  <si>
    <t>Неусвоени средства по аванси</t>
  </si>
  <si>
    <t>ФИНАНСОВ ОТЧЕТ ЗА ИЗПЪЛНЕНИЕ НА ПРОЕКТИ ОТ ОБЩИНА ВЕЛИКО ТЪРНОВО, ФИНАНСИРАНИ СЪС СРЕДСТВА ОТ ЕС И ДЪРЖАВНИЯ БЮДЖЕТ</t>
  </si>
  <si>
    <t>"Подкрепа на Община Велико Търново за изпълнение на Инвестиционната програма по Приоритетна ос 1 на ОП "Региони в растеж" 2014-2020"</t>
  </si>
  <si>
    <t>По данни на Дирекция "Бюджет и финанси" , Дирекция "СДЗ" и Дирекция "Проекти и програми"</t>
  </si>
  <si>
    <t>"Общностен център за деца и родители "Царевград"</t>
  </si>
  <si>
    <t>в т.ч.заемообразно финансиране от община Велико Търново, подлежащо на възстановяване от управляващия орган в т.ч. валидирани , но неверифицирани</t>
  </si>
  <si>
    <t>в т.ч. собствен принос и финансов инструмент</t>
  </si>
  <si>
    <t xml:space="preserve">в т.ч.собствен принос, финансов инструмент и неверифицирани разходи </t>
  </si>
  <si>
    <t xml:space="preserve"> „Разкриване на Дневен център за подкрепа на лица с увреждания и техните семейства, вкл. с тежки множествени увреждания“</t>
  </si>
  <si>
    <t xml:space="preserve"> "Разкриване на Център за социална рехабилитация и интеграция за лица с психични разстройства и с интелектуални затруднения"</t>
  </si>
  <si>
    <t xml:space="preserve">"Българските общини работят заедно за подобряване качеството на въздуха" </t>
  </si>
  <si>
    <t>"По-добре свързани вторични и третични точки в главната и широкообхватна мрежа на път " TEN - T ", чрез общи мерки в трансграничен регион"</t>
  </si>
  <si>
    <t xml:space="preserve">„Рехабилитация и модернизация на системи за външно изкуствено осветление във Велико Търново“ </t>
  </si>
  <si>
    <t xml:space="preserve">"ОИЦ - Велико Търново - в подкрепа на европейското развитие на област Велико Търново" </t>
  </si>
  <si>
    <t>„Реконструкция и обновяване на музей „Възраждане и Учредително събрание“</t>
  </si>
  <si>
    <t xml:space="preserve">„Разширение на „Мултимедиен посетителски център „Царевград Търнов“ </t>
  </si>
  <si>
    <t>„В подкрепа на развитието на регион Велико Търново“</t>
  </si>
  <si>
    <t>Разходи от началото на проекта до 31.12.2023 г.  на касова основа</t>
  </si>
  <si>
    <t>"Центрове за дългосрочна грижа - новите социални услуги в Община Велико Търново"</t>
  </si>
  <si>
    <t>"Грижа в дома в Община Велико Търново"</t>
  </si>
  <si>
    <t>"Топъл обяд в Община Велико Търново"</t>
  </si>
  <si>
    <t>"Укрепване на общинския капацитет в Община Велико Търново"</t>
  </si>
  <si>
    <t xml:space="preserve">"Интегриран градски транспорт на град Велико Търново"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</si>
</sst>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;[Red]#,##0.00\ _л_в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wrapText="1"/>
    </xf>
    <xf numFmtId="4" fontId="0" fillId="33" borderId="0" xfId="0" applyNumberFormat="1" applyFont="1" applyFill="1" applyAlignment="1">
      <alignment wrapText="1"/>
    </xf>
    <xf numFmtId="0" fontId="0" fillId="33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9.140625" defaultRowHeight="12.75"/>
  <cols>
    <col min="1" max="1" width="6.140625" style="11" customWidth="1"/>
    <col min="2" max="2" width="46.00390625" style="11" customWidth="1"/>
    <col min="3" max="3" width="28.00390625" style="1" customWidth="1"/>
    <col min="4" max="4" width="20.421875" style="1" customWidth="1"/>
    <col min="5" max="5" width="18.7109375" style="1" customWidth="1"/>
    <col min="6" max="6" width="23.7109375" style="1" customWidth="1"/>
    <col min="7" max="7" width="34.8515625" style="1" bestFit="1" customWidth="1"/>
    <col min="8" max="8" width="23.7109375" style="1" customWidth="1"/>
    <col min="9" max="9" width="18.421875" style="1" customWidth="1"/>
    <col min="10" max="10" width="16.7109375" style="1" customWidth="1"/>
    <col min="11" max="13" width="9.140625" style="1" customWidth="1"/>
    <col min="14" max="14" width="11.00390625" style="1" customWidth="1"/>
    <col min="15" max="16384" width="9.140625" style="1" customWidth="1"/>
  </cols>
  <sheetData>
    <row r="1" spans="1:9" ht="15.7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8" customHeight="1"/>
    <row r="3" spans="1:9" ht="12.75">
      <c r="A3" s="28" t="s">
        <v>2</v>
      </c>
      <c r="B3" s="28" t="s">
        <v>1</v>
      </c>
      <c r="C3" s="29" t="s">
        <v>0</v>
      </c>
      <c r="D3" s="29" t="s">
        <v>12</v>
      </c>
      <c r="E3" s="24" t="s">
        <v>23</v>
      </c>
      <c r="F3" s="25"/>
      <c r="G3" s="25"/>
      <c r="H3" s="25"/>
      <c r="I3" s="26" t="s">
        <v>6</v>
      </c>
    </row>
    <row r="4" spans="1:9" ht="68.25" customHeight="1">
      <c r="A4" s="28"/>
      <c r="B4" s="28"/>
      <c r="C4" s="29"/>
      <c r="D4" s="30"/>
      <c r="E4" s="2" t="s">
        <v>3</v>
      </c>
      <c r="F4" s="4" t="s">
        <v>4</v>
      </c>
      <c r="G4" s="4" t="s">
        <v>11</v>
      </c>
      <c r="H4" s="4" t="s">
        <v>13</v>
      </c>
      <c r="I4" s="27"/>
    </row>
    <row r="5" spans="1:9" ht="12.75" customHeight="1">
      <c r="A5" s="12">
        <v>1</v>
      </c>
      <c r="B5" s="12">
        <v>2</v>
      </c>
      <c r="C5" s="2">
        <v>3</v>
      </c>
      <c r="D5" s="5">
        <v>4</v>
      </c>
      <c r="E5" s="2">
        <v>5</v>
      </c>
      <c r="F5" s="4">
        <v>6</v>
      </c>
      <c r="G5" s="4">
        <v>7</v>
      </c>
      <c r="H5" s="4">
        <v>8</v>
      </c>
      <c r="I5" s="3">
        <v>9</v>
      </c>
    </row>
    <row r="6" spans="1:9" ht="42" customHeight="1">
      <c r="A6" s="19">
        <v>1</v>
      </c>
      <c r="B6" s="21" t="s">
        <v>19</v>
      </c>
      <c r="C6" s="15">
        <v>167186.6</v>
      </c>
      <c r="D6" s="15">
        <v>0</v>
      </c>
      <c r="E6" s="15">
        <f aca="true" t="shared" si="0" ref="E6:E12">SUM(F6:H6)</f>
        <v>144184.88</v>
      </c>
      <c r="F6" s="15">
        <v>104223.3</v>
      </c>
      <c r="G6" s="15">
        <v>39961.58</v>
      </c>
      <c r="H6" s="15">
        <v>0</v>
      </c>
      <c r="I6" s="16">
        <v>0</v>
      </c>
    </row>
    <row r="7" spans="1:9" s="8" customFormat="1" ht="25.5">
      <c r="A7" s="19">
        <v>2</v>
      </c>
      <c r="B7" s="21" t="s">
        <v>10</v>
      </c>
      <c r="C7" s="17">
        <v>1767879.26</v>
      </c>
      <c r="D7" s="15">
        <v>0</v>
      </c>
      <c r="E7" s="15">
        <f t="shared" si="0"/>
        <v>1748632.9000000001</v>
      </c>
      <c r="F7" s="15">
        <v>1746691.35</v>
      </c>
      <c r="G7" s="15">
        <v>0</v>
      </c>
      <c r="H7" s="15">
        <v>1941.55</v>
      </c>
      <c r="I7" s="16">
        <v>0</v>
      </c>
    </row>
    <row r="8" spans="1:9" s="8" customFormat="1" ht="51">
      <c r="A8" s="19">
        <v>3</v>
      </c>
      <c r="B8" s="21" t="s">
        <v>8</v>
      </c>
      <c r="C8" s="15">
        <v>233208.72</v>
      </c>
      <c r="D8" s="15">
        <v>0</v>
      </c>
      <c r="E8" s="15">
        <v>200030.46</v>
      </c>
      <c r="F8" s="15">
        <v>152363.05</v>
      </c>
      <c r="G8" s="15">
        <v>47667.41</v>
      </c>
      <c r="H8" s="15">
        <v>0</v>
      </c>
      <c r="I8" s="16">
        <v>0</v>
      </c>
    </row>
    <row r="9" spans="1:9" s="8" customFormat="1" ht="45.75" customHeight="1">
      <c r="A9" s="19">
        <v>4</v>
      </c>
      <c r="B9" s="21" t="s">
        <v>21</v>
      </c>
      <c r="C9" s="17">
        <v>1388562.31</v>
      </c>
      <c r="D9" s="15">
        <f>853821+137805</f>
        <v>991626</v>
      </c>
      <c r="E9" s="15">
        <f>SUM(F9:H9)</f>
        <v>1383079.53</v>
      </c>
      <c r="F9" s="15">
        <v>392686.27</v>
      </c>
      <c r="G9" s="15">
        <v>0</v>
      </c>
      <c r="H9" s="15">
        <v>990393.26</v>
      </c>
      <c r="I9" s="16">
        <v>0</v>
      </c>
    </row>
    <row r="10" spans="1:9" s="8" customFormat="1" ht="51" customHeight="1">
      <c r="A10" s="19">
        <v>5</v>
      </c>
      <c r="B10" s="21" t="s">
        <v>20</v>
      </c>
      <c r="C10" s="18">
        <v>3232254.13</v>
      </c>
      <c r="D10" s="15">
        <v>874318.22</v>
      </c>
      <c r="E10" s="15">
        <f t="shared" si="0"/>
        <v>3227448.7199999997</v>
      </c>
      <c r="F10" s="15">
        <v>717632.67</v>
      </c>
      <c r="G10" s="15">
        <v>1615251.25</v>
      </c>
      <c r="H10" s="15">
        <v>894564.8</v>
      </c>
      <c r="I10" s="16">
        <v>0</v>
      </c>
    </row>
    <row r="11" spans="1:9" s="8" customFormat="1" ht="39.75" customHeight="1">
      <c r="A11" s="19">
        <v>6</v>
      </c>
      <c r="B11" s="21" t="s">
        <v>16</v>
      </c>
      <c r="C11" s="15">
        <v>1802014.92</v>
      </c>
      <c r="D11" s="15">
        <v>720805.5</v>
      </c>
      <c r="E11" s="15">
        <f t="shared" si="0"/>
        <v>1301440.67</v>
      </c>
      <c r="F11" s="15">
        <v>791664.01</v>
      </c>
      <c r="G11" s="15">
        <v>35760.93</v>
      </c>
      <c r="H11" s="15">
        <v>474015.73</v>
      </c>
      <c r="I11" s="16">
        <v>0</v>
      </c>
    </row>
    <row r="12" spans="1:9" s="8" customFormat="1" ht="30.75" customHeight="1">
      <c r="A12" s="19">
        <v>7</v>
      </c>
      <c r="B12" s="21" t="s">
        <v>28</v>
      </c>
      <c r="C12" s="15">
        <v>12662579.68</v>
      </c>
      <c r="D12" s="15">
        <v>1591048.5</v>
      </c>
      <c r="E12" s="15">
        <f t="shared" si="0"/>
        <v>12123792.08</v>
      </c>
      <c r="F12" s="15">
        <f>8231366.36</f>
        <v>8231366.36</v>
      </c>
      <c r="G12" s="15">
        <f>2760282.07</f>
        <v>2760282.07</v>
      </c>
      <c r="H12" s="15">
        <f>1132143.65</f>
        <v>1132143.65</v>
      </c>
      <c r="I12" s="16">
        <v>0</v>
      </c>
    </row>
    <row r="13" spans="1:9" s="8" customFormat="1" ht="60.75" customHeight="1">
      <c r="A13" s="19">
        <v>8</v>
      </c>
      <c r="B13" s="21" t="s">
        <v>17</v>
      </c>
      <c r="C13" s="15">
        <v>9328697.41</v>
      </c>
      <c r="D13" s="17">
        <v>8239970.05</v>
      </c>
      <c r="E13" s="15">
        <v>10661343.07</v>
      </c>
      <c r="F13" s="15">
        <v>1957544.31</v>
      </c>
      <c r="G13" s="15">
        <f>5845618.64+2133373.19</f>
        <v>7978991.83</v>
      </c>
      <c r="H13" s="15">
        <f>2858180.12-2133373.19</f>
        <v>724806.9300000002</v>
      </c>
      <c r="I13" s="16">
        <v>0</v>
      </c>
    </row>
    <row r="14" spans="1:9" s="8" customFormat="1" ht="47.25" customHeight="1">
      <c r="A14" s="19">
        <v>9</v>
      </c>
      <c r="B14" s="21" t="s">
        <v>14</v>
      </c>
      <c r="C14" s="15">
        <v>1033906.07</v>
      </c>
      <c r="D14" s="15">
        <v>0</v>
      </c>
      <c r="E14" s="15">
        <f>SUM(F14:H14)</f>
        <v>896329.96</v>
      </c>
      <c r="F14" s="15">
        <v>892778.13</v>
      </c>
      <c r="G14" s="15">
        <v>0</v>
      </c>
      <c r="H14" s="15">
        <v>3551.83</v>
      </c>
      <c r="I14" s="16">
        <v>0.75</v>
      </c>
    </row>
    <row r="15" spans="1:9" s="8" customFormat="1" ht="43.5" customHeight="1">
      <c r="A15" s="19">
        <v>10</v>
      </c>
      <c r="B15" s="21" t="s">
        <v>15</v>
      </c>
      <c r="C15" s="15">
        <v>1160329.37</v>
      </c>
      <c r="D15" s="15">
        <v>0</v>
      </c>
      <c r="E15" s="15">
        <f>SUM(F15:H15)</f>
        <v>1143840.08</v>
      </c>
      <c r="F15" s="15">
        <v>936061.11</v>
      </c>
      <c r="G15" s="15">
        <v>205198.97</v>
      </c>
      <c r="H15" s="15">
        <v>2580</v>
      </c>
      <c r="I15" s="16">
        <v>33.32</v>
      </c>
    </row>
    <row r="16" spans="1:10" s="8" customFormat="1" ht="43.5" customHeight="1">
      <c r="A16" s="19">
        <v>11</v>
      </c>
      <c r="B16" s="21" t="s">
        <v>18</v>
      </c>
      <c r="C16" s="15">
        <v>921837.56</v>
      </c>
      <c r="D16" s="15">
        <v>0</v>
      </c>
      <c r="E16" s="15">
        <f>SUM(F16:I16)</f>
        <v>886797.79</v>
      </c>
      <c r="F16" s="15">
        <f>879753.64</f>
        <v>879753.64</v>
      </c>
      <c r="G16" s="15">
        <v>0</v>
      </c>
      <c r="H16" s="15">
        <v>7044.15</v>
      </c>
      <c r="I16" s="16">
        <v>0</v>
      </c>
      <c r="J16" s="10"/>
    </row>
    <row r="17" spans="1:9" s="8" customFormat="1" ht="25.5">
      <c r="A17" s="19">
        <v>12</v>
      </c>
      <c r="B17" s="21" t="s">
        <v>24</v>
      </c>
      <c r="C17" s="15">
        <v>1127000</v>
      </c>
      <c r="D17" s="15">
        <v>0</v>
      </c>
      <c r="E17" s="15">
        <f>SUM(F17:H17)</f>
        <v>635793.31</v>
      </c>
      <c r="F17" s="15">
        <v>620010.56</v>
      </c>
      <c r="G17" s="15">
        <v>15782.75</v>
      </c>
      <c r="H17" s="15">
        <v>0</v>
      </c>
      <c r="I17" s="16">
        <v>0</v>
      </c>
    </row>
    <row r="18" spans="1:9" s="8" customFormat="1" ht="18.75" customHeight="1">
      <c r="A18" s="19">
        <v>13</v>
      </c>
      <c r="B18" s="21" t="s">
        <v>25</v>
      </c>
      <c r="C18" s="15">
        <v>2162589</v>
      </c>
      <c r="D18" s="15">
        <v>0</v>
      </c>
      <c r="E18" s="15">
        <v>1172353.58</v>
      </c>
      <c r="F18" s="15">
        <v>1172353.58</v>
      </c>
      <c r="G18" s="15">
        <f>E18-F18</f>
        <v>0</v>
      </c>
      <c r="H18" s="15">
        <v>0</v>
      </c>
      <c r="I18" s="16">
        <v>8374</v>
      </c>
    </row>
    <row r="19" spans="1:9" s="8" customFormat="1" ht="18.75" customHeight="1">
      <c r="A19" s="19">
        <v>14</v>
      </c>
      <c r="B19" s="21" t="s">
        <v>26</v>
      </c>
      <c r="C19" s="15">
        <v>505612.8</v>
      </c>
      <c r="D19" s="15">
        <v>0</v>
      </c>
      <c r="E19" s="15">
        <f>SUM(F19:H19)</f>
        <v>145228.07</v>
      </c>
      <c r="F19" s="15">
        <v>145228.07</v>
      </c>
      <c r="G19" s="15">
        <v>0</v>
      </c>
      <c r="H19" s="15">
        <v>0</v>
      </c>
      <c r="I19" s="16">
        <v>73912.6</v>
      </c>
    </row>
    <row r="20" spans="1:9" s="8" customFormat="1" ht="25.5">
      <c r="A20" s="19">
        <v>15</v>
      </c>
      <c r="B20" s="21" t="s">
        <v>27</v>
      </c>
      <c r="C20" s="15">
        <v>512045</v>
      </c>
      <c r="D20" s="15">
        <v>0</v>
      </c>
      <c r="E20" s="15">
        <f>SUM(F20:H20)</f>
        <v>112780.52</v>
      </c>
      <c r="F20" s="15">
        <v>102409</v>
      </c>
      <c r="G20" s="15">
        <v>10371.52</v>
      </c>
      <c r="H20" s="15">
        <v>0</v>
      </c>
      <c r="I20" s="16">
        <v>3.37</v>
      </c>
    </row>
    <row r="21" spans="1:9" s="8" customFormat="1" ht="25.5">
      <c r="A21" s="19">
        <v>16</v>
      </c>
      <c r="B21" s="21" t="s">
        <v>22</v>
      </c>
      <c r="C21" s="15">
        <v>271678.6</v>
      </c>
      <c r="D21" s="15">
        <v>0</v>
      </c>
      <c r="E21" s="15">
        <f>SUM(F21:H21)</f>
        <v>271678.6</v>
      </c>
      <c r="F21" s="15">
        <v>97982.43</v>
      </c>
      <c r="G21" s="15">
        <v>173696.17</v>
      </c>
      <c r="H21" s="15">
        <v>0</v>
      </c>
      <c r="I21" s="16">
        <v>0</v>
      </c>
    </row>
    <row r="22" spans="1:9" ht="21" customHeight="1">
      <c r="A22" s="20"/>
      <c r="B22" s="13" t="s">
        <v>5</v>
      </c>
      <c r="C22" s="9">
        <f aca="true" t="shared" si="1" ref="C22:I22">SUM(C6:C21)</f>
        <v>38277381.43</v>
      </c>
      <c r="D22" s="9">
        <f t="shared" si="1"/>
        <v>12417768.27</v>
      </c>
      <c r="E22" s="9">
        <f t="shared" si="1"/>
        <v>36054754.220000006</v>
      </c>
      <c r="F22" s="9">
        <f t="shared" si="1"/>
        <v>18940747.840000004</v>
      </c>
      <c r="G22" s="9">
        <f t="shared" si="1"/>
        <v>12882964.48</v>
      </c>
      <c r="H22" s="9">
        <f t="shared" si="1"/>
        <v>4231041.9</v>
      </c>
      <c r="I22" s="9">
        <f t="shared" si="1"/>
        <v>82324.04000000001</v>
      </c>
    </row>
    <row r="25" spans="2:5" ht="38.25">
      <c r="B25" s="14" t="s">
        <v>9</v>
      </c>
      <c r="D25" s="7"/>
      <c r="E25" s="6"/>
    </row>
  </sheetData>
  <sheetProtection/>
  <mergeCells count="7">
    <mergeCell ref="A1:I1"/>
    <mergeCell ref="E3:H3"/>
    <mergeCell ref="I3:I4"/>
    <mergeCell ref="A3:A4"/>
    <mergeCell ref="B3:B4"/>
    <mergeCell ref="C3:C4"/>
    <mergeCell ref="D3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Jordanka Antonova</dc:creator>
  <cp:keywords/>
  <dc:description/>
  <cp:lastModifiedBy>Milena Filipova</cp:lastModifiedBy>
  <cp:lastPrinted>2024-01-12T07:57:08Z</cp:lastPrinted>
  <dcterms:created xsi:type="dcterms:W3CDTF">1996-10-14T23:33:28Z</dcterms:created>
  <dcterms:modified xsi:type="dcterms:W3CDTF">2024-01-12T14:35:47Z</dcterms:modified>
  <cp:category/>
  <cp:version/>
  <cp:contentType/>
  <cp:contentStatus/>
</cp:coreProperties>
</file>