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t3\mandat 2023-2027\РЕШЕНИЯ\3 pr_r\заличени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  <definedName name="_xlnm.Print_Area" localSheetId="1">FormKR!$E$1:$H$205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C79" i="2" l="1"/>
  <c r="C130" i="2"/>
  <c r="H63" i="2"/>
  <c r="G68" i="2" s="1"/>
  <c r="C69" i="2"/>
  <c r="G66" i="2" l="1"/>
  <c r="G67" i="2"/>
  <c r="G69" i="2"/>
  <c r="C63" i="2"/>
  <c r="G65" i="2"/>
</calcChain>
</file>

<file path=xl/sharedStrings.xml><?xml version="1.0" encoding="utf-8"?>
<sst xmlns="http://schemas.openxmlformats.org/spreadsheetml/2006/main" count="1179" uniqueCount="584">
  <si>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</si>
  <si>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</si>
  <si>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</si>
  <si>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</si>
  <si>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</si>
  <si>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</si>
  <si>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</si>
  <si>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</si>
  <si>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</si>
  <si>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</si>
  <si>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</si>
  <si>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</si>
  <si>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</si>
  <si>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</si>
  <si>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</si>
  <si>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</si>
  <si>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</si>
  <si>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</si>
  <si>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</si>
  <si>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</si>
  <si>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</si>
  <si>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</si>
  <si>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</si>
  <si>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</si>
  <si>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</si>
  <si>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</si>
  <si>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</si>
  <si>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</si>
  <si>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</si>
  <si>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</si>
  <si>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</si>
  <si>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</si>
  <si>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</si>
  <si>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</si>
  <si>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</si>
  <si>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</si>
  <si>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</si>
  <si>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</si>
  <si>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</si>
  <si>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</si>
  <si>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</si>
  <si>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</si>
  <si>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</si>
  <si>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</si>
  <si>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</si>
  <si>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</si>
  <si>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</si>
  <si>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</si>
  <si>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</si>
  <si>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</si>
  <si>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</si>
  <si>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</si>
  <si>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</si>
  <si>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</si>
  <si>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</si>
  <si>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</si>
  <si>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</si>
  <si>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</si>
  <si>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</si>
  <si>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</si>
  <si>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</si>
  <si>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</si>
  <si>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</si>
  <si>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</si>
  <si>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</si>
  <si>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</si>
  <si>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</si>
  <si>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</si>
  <si>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</si>
  <si>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</si>
  <si>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</si>
  <si>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</si>
  <si>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</si>
  <si>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</si>
  <si>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</si>
  <si>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</si>
  <si>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</si>
  <si>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</si>
  <si>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</si>
  <si>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</si>
  <si>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</si>
  <si>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</si>
  <si>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</si>
  <si>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</si>
  <si>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</si>
  <si>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</si>
  <si>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</si>
  <si>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</si>
  <si>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</si>
  <si>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</si>
  <si>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</si>
  <si>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</si>
  <si>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</si>
  <si>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</si>
  <si>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</si>
  <si>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</si>
  <si>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</si>
  <si>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</si>
  <si>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</si>
  <si>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</si>
  <si>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</si>
  <si>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</si>
  <si>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</si>
  <si>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</si>
  <si>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</si>
  <si>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</si>
  <si>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</si>
  <si>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</si>
  <si>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</si>
  <si>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</si>
  <si>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</si>
  <si>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</si>
  <si>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</si>
  <si>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</si>
  <si>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</si>
  <si>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</si>
  <si>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</si>
  <si>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</si>
  <si>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</si>
  <si>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</si>
  <si>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</si>
  <si>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</si>
  <si>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</si>
  <si>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</si>
  <si>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</si>
  <si>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</si>
  <si>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</si>
  <si>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</si>
  <si>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</si>
  <si>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</si>
  <si>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</si>
  <si>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</si>
  <si>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</si>
  <si>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</si>
  <si>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</si>
  <si>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</si>
  <si>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</si>
  <si>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</si>
  <si>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</si>
  <si>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</si>
  <si>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</si>
  <si>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</si>
  <si>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</si>
  <si>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</si>
  <si>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</si>
  <si>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</si>
  <si>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</si>
  <si>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</si>
  <si>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</si>
  <si>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</si>
  <si>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</si>
  <si>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</si>
  <si>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</si>
  <si>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</si>
  <si>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</si>
  <si>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</si>
  <si>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</si>
  <si>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</si>
  <si>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</si>
  <si>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</si>
  <si>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</si>
  <si>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</si>
  <si>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</si>
  <si>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</si>
  <si>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</si>
  <si>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</si>
  <si>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</si>
  <si>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</si>
  <si>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</si>
  <si>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</si>
  <si>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</si>
  <si>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</si>
  <si>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</si>
  <si>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</si>
  <si>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</si>
  <si>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</si>
  <si>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</si>
  <si>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</si>
  <si>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</si>
  <si>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</si>
  <si>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</si>
  <si>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</si>
  <si>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</si>
  <si>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</si>
  <si>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</si>
  <si>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</si>
  <si>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</si>
  <si>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</si>
  <si>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</si>
  <si>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</si>
  <si>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</si>
  <si>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</si>
  <si>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</si>
  <si>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</si>
  <si>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</si>
  <si>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</si>
  <si>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</si>
  <si>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</si>
  <si>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</si>
  <si>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</si>
  <si>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</si>
  <si>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</si>
  <si>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</si>
  <si>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</si>
  <si>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</si>
  <si>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</si>
  <si>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</si>
  <si>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</si>
  <si>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</si>
  <si>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</si>
  <si>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</si>
  <si>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</si>
  <si>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</si>
  <si>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</si>
  <si>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</si>
  <si>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</si>
  <si>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</si>
  <si>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</si>
  <si>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</si>
  <si>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</si>
  <si>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</si>
  <si>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</si>
  <si>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</si>
  <si>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</si>
  <si>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</si>
  <si>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</si>
  <si>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</si>
  <si>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</si>
  <si>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</si>
  <si>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</si>
  <si>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</si>
  <si>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</si>
  <si>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</si>
  <si>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</si>
  <si>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</si>
  <si>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</si>
  <si>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</si>
  <si>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</si>
  <si>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</si>
  <si>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</si>
  <si>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</si>
  <si>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</si>
  <si>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</si>
  <si>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</si>
  <si>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</si>
  <si>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</si>
  <si>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</si>
  <si>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</si>
  <si>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</si>
  <si>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</si>
  <si>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</si>
  <si>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</si>
  <si>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</si>
  <si>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</si>
  <si>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</si>
  <si>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</si>
  <si>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</si>
  <si>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</si>
  <si>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</si>
  <si>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</si>
  <si>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</si>
  <si>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</si>
  <si>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</si>
  <si>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</si>
  <si>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</si>
  <si>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</si>
  <si>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</si>
  <si>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</si>
  <si>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</si>
  <si>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</si>
  <si>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</si>
  <si>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</si>
  <si>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</si>
  <si>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</si>
  <si>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</si>
  <si>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</si>
  <si>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</si>
  <si>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</si>
  <si>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</si>
  <si>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</si>
  <si>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</si>
  <si>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</si>
  <si>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</si>
  <si>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</si>
  <si>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</si>
  <si>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</si>
  <si>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</si>
  <si>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</si>
  <si>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</si>
  <si>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</si>
  <si>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</si>
  <si>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</si>
  <si>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</si>
  <si>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</si>
  <si>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</si>
  <si>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</si>
  <si>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</si>
  <si>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</si>
  <si>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</si>
  <si>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</si>
  <si>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</si>
  <si>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</si>
  <si>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</si>
  <si>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</si>
  <si>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</si>
  <si>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</si>
  <si>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</si>
  <si>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</si>
  <si>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</si>
  <si>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</si>
  <si>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</si>
  <si>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</si>
  <si>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</si>
  <si>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</si>
  <si>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</si>
  <si>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</si>
  <si>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</si>
  <si>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</si>
  <si>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</si>
  <si>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</si>
  <si>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</si>
  <si>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</si>
  <si>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</si>
  <si>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</si>
  <si>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</si>
  <si>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</si>
  <si>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</si>
  <si>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</si>
  <si>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</si>
  <si>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</si>
  <si>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</si>
  <si>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</si>
  <si>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</si>
  <si>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</si>
  <si>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</si>
  <si>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</si>
  <si>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</si>
  <si>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</si>
  <si>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</si>
  <si>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</si>
  <si>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</si>
  <si>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</si>
  <si>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</si>
  <si>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</si>
  <si>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</si>
  <si>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</si>
  <si>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</si>
  <si>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</si>
  <si>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</si>
  <si>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</si>
  <si>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</si>
  <si>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</si>
  <si>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</si>
  <si>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</si>
  <si>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</si>
  <si>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</si>
  <si>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</si>
  <si>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</si>
  <si>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</si>
  <si>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</si>
  <si>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</si>
  <si>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</si>
  <si>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</si>
  <si>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</si>
  <si>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</si>
  <si>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</si>
  <si>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</si>
  <si>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</si>
  <si>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</si>
  <si>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</si>
  <si>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</si>
  <si>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</si>
  <si>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</si>
  <si>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</si>
  <si>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</si>
  <si>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</si>
  <si>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</si>
  <si>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</si>
  <si>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</si>
  <si>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</si>
  <si>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</si>
  <si>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</si>
  <si>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</si>
  <si>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</si>
  <si>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</si>
  <si>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</si>
  <si>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</si>
  <si>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</si>
  <si>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</si>
  <si>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</si>
  <si>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</si>
  <si>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</si>
  <si>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</si>
  <si>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</si>
  <si>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</si>
  <si>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</si>
  <si>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</si>
  <si>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</si>
  <si>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</si>
  <si>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</si>
  <si>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</si>
  <si>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</si>
  <si>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</si>
  <si>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</si>
  <si>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</si>
  <si>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</si>
  <si>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</si>
  <si>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</si>
  <si>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</si>
  <si>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</si>
  <si>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</si>
  <si>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</si>
  <si>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</si>
  <si>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</si>
  <si>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</si>
  <si>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</si>
  <si>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</si>
  <si>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</si>
  <si>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</si>
  <si>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</si>
  <si>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</si>
  <si>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</si>
  <si>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</si>
  <si>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</si>
  <si>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</si>
  <si>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</si>
  <si>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</si>
  <si>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</si>
  <si>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</si>
  <si>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</si>
  <si>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</si>
  <si>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</si>
  <si>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</si>
  <si>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</si>
  <si>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</si>
  <si>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</si>
  <si>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</si>
  <si>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</si>
  <si>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</si>
  <si>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</si>
  <si>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</si>
  <si>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</si>
  <si>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</si>
  <si>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</si>
  <si>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</si>
  <si>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</si>
  <si>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</si>
  <si>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</si>
  <si>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</si>
  <si>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</si>
  <si>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</si>
  <si>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</si>
  <si>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</si>
  <si>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</si>
  <si>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</si>
  <si>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</si>
  <si>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</si>
  <si>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</si>
  <si>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</si>
  <si>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</si>
  <si>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</si>
  <si>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</si>
  <si>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</si>
  <si>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</si>
  <si>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</si>
  <si>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</si>
  <si>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</si>
  <si>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</si>
  <si>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</si>
  <si>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</si>
  <si>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</si>
  <si>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</si>
  <si>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</si>
  <si>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</si>
  <si>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</si>
  <si>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</si>
  <si>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</si>
  <si>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</si>
  <si>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</si>
  <si>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</si>
  <si>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</si>
  <si>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</si>
  <si>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</si>
  <si>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</si>
  <si>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</si>
  <si>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</si>
  <si>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</si>
  <si>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</si>
  <si>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</si>
  <si>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</si>
  <si>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</si>
  <si>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</si>
  <si>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</si>
  <si>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</si>
  <si>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</si>
  <si>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</si>
  <si>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</si>
  <si>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</si>
  <si>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</si>
  <si>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</si>
  <si>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</si>
  <si>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</si>
  <si>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</si>
  <si>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</si>
  <si>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</si>
  <si>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</si>
  <si>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</si>
  <si>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</si>
  <si>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</si>
  <si>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</si>
  <si>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</si>
  <si>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</si>
  <si>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</si>
  <si>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</si>
  <si>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</si>
  <si>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</si>
  <si>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</si>
  <si>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</si>
  <si>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</si>
  <si>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</si>
  <si>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</si>
  <si>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</si>
  <si>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</si>
  <si>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</si>
  <si>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</si>
  <si>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</si>
  <si>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</si>
  <si>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</si>
  <si>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</si>
  <si>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</si>
  <si>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</si>
  <si>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</si>
  <si>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</si>
  <si>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</si>
  <si>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</si>
  <si>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</si>
  <si>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</si>
  <si>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</si>
  <si>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</si>
  <si>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</si>
  <si>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</si>
  <si>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</si>
  <si>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</si>
  <si>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</si>
  <si>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</si>
  <si>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</si>
  <si>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</si>
  <si>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</si>
  <si>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</si>
  <si>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</si>
  <si>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</si>
  <si>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</si>
  <si>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</si>
  <si>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</si>
  <si>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</si>
  <si>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</si>
  <si>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</si>
  <si>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</si>
  <si>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</si>
  <si>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</si>
  <si>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</si>
  <si>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</si>
  <si>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</si>
  <si>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</si>
  <si>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</si>
  <si>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</si>
  <si>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</si>
  <si>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</si>
  <si>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</si>
  <si>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</si>
  <si>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</si>
  <si>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</si>
  <si>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062 619 512</t>
  </si>
  <si>
    <t>Пешеходен мост над р.Белица за Килифаревски манастир “Рождество Богородично“</t>
  </si>
  <si>
    <t>Обектът е изграждан в периода 1970-1980 г. Пешеходният мост е изцяло разрушен от падналите интензивни валежи от дъжд на 19-20 юни 2014 г. и дигане на нивото на реката. Частично са разрушени от водите и подходите към пешеходния мост (пътна конструкция и асфалтова настилка).  В резултат е прекъснат пешеходния достъп до манастира. Единствена целесъобразна и ефективна алтернатива е изграждане на нов пешеходен мост с подходите към него, за осъществяване на туристически и пешеходен достъп до манастирския комплекс. Манастирът е обявен за паметник на културата.</t>
  </si>
  <si>
    <t>мост над р.Белица за Килифаревски манастир</t>
  </si>
  <si>
    <t>на 400 м от реп. път II-55, на 500 м от с.Нацовци</t>
  </si>
  <si>
    <t>0.000</t>
  </si>
  <si>
    <t>0.175</t>
  </si>
  <si>
    <t>Осигуряване на транспортен достъп до манастирския компрекс, предоставянето на религиозни, културни и туристически услуги.</t>
  </si>
  <si>
    <t>Даниел Димитров Панов</t>
  </si>
  <si>
    <t>Инвеститорският контрол и строителният  надзор ще се осъществява от  “Инвестстрой – 92“ ЕООД, гр.Велико Търново.</t>
  </si>
  <si>
    <t>Осигурен нормален и безопасен пешеходен (транспортен при необходимост и аварийни ситуации) достъп до Килифаревски манастир “Рождество Богородично“ от левия бряг на р.Белица.</t>
  </si>
  <si>
    <t>Проектът ще допринесе за подобряване на техническата инфраструктура в района  на Килифаревски манастир “Рождество Богородично“. Ще способства развитие на туризма в т.ч. и поклонническия туризъм. Осигуряване на туристическия пешеходен достъп до манастирския  комплекс  от  изградения  паркинг  за  автобуси  на  левия  бряг  на  река Белица.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</si>
</sst>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Нормален" xfId="0" builtinId="0"/>
    <cellStyle name="Процент" xfId="2" builtinId="5"/>
    <cellStyle name="Хипервръзка" xfId="1" builtinId="8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250" zoomScaleNormal="100" zoomScaleSheetLayoutView="70" workbookViewId="0">
      <selection activeCell="F13" sqref="F13:H13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062 619 512</v>
      </c>
      <c r="E12" s="28" t="s">
        <v>5</v>
      </c>
      <c r="F12" s="58" t="s">
        <v>572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/>
      </c>
      <c r="E13" s="28" t="s">
        <v>6</v>
      </c>
      <c r="F13" s="60"/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Пешеходен мост над р.Белица за Килифаревски манастир “Рождество Богородично“</v>
      </c>
      <c r="E16" s="61" t="s">
        <v>573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>Обектът е изграждан в периода 1970-1980 г. Пешеходният мост е изцяло разрушен от падналите интензивни валежи от дъжд на 19-20 юни 2014 г. и дигане на нивото на реката. Частично са разрушени от водите и подходите към пешеходния мост (пътна конструкция и асфалтова настилка).  В резултат е прекъснат пешеходния достъп до манастира. Единствена целесъобразна и ефективна алтернатива е изграждане на нов пешеходен мост с подходите към него, за осъществяване на туристически и пешеходен достъп до манастирския комплекс. Манастирът е обявен за паметник на културата.</v>
      </c>
      <c r="E20" s="56" t="s">
        <v>574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>мост над р.Белица за Килифаревски манастир</v>
      </c>
      <c r="E21" s="28" t="s">
        <v>7</v>
      </c>
      <c r="F21" s="54" t="s">
        <v>575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на 400 м от реп. път II-55, на 500 м от с.Нацовци</v>
      </c>
      <c r="E22" s="28" t="s">
        <v>513</v>
      </c>
      <c r="F22" s="58" t="s">
        <v>576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61</v>
      </c>
      <c r="E23" s="49" t="s">
        <v>8</v>
      </c>
      <c r="F23" s="49"/>
      <c r="G23" s="49"/>
      <c r="H23" s="2">
        <v>61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1980</v>
      </c>
      <c r="E26" s="31" t="s">
        <v>342</v>
      </c>
      <c r="F26" s="31"/>
      <c r="G26" s="31"/>
      <c r="H26" s="4">
        <v>1980</v>
      </c>
    </row>
    <row r="27" spans="1:8" x14ac:dyDescent="0.3">
      <c r="A27" s="22">
        <f>code</f>
        <v>5401</v>
      </c>
      <c r="B27" s="26" t="s">
        <v>400</v>
      </c>
      <c r="C27" s="24" t="str">
        <f>IF(H27="","",H27)</f>
        <v/>
      </c>
      <c r="E27" s="31" t="s">
        <v>343</v>
      </c>
      <c r="F27" s="31"/>
      <c r="G27" s="31"/>
      <c r="H27" s="4"/>
    </row>
    <row r="28" spans="1:8" x14ac:dyDescent="0.3">
      <c r="A28" s="22">
        <f>code</f>
        <v>5401</v>
      </c>
      <c r="B28" s="26" t="s">
        <v>401</v>
      </c>
      <c r="C28" s="24" t="str">
        <f>IF(H28="","",H28)</f>
        <v/>
      </c>
      <c r="E28" s="31" t="s">
        <v>510</v>
      </c>
      <c r="F28" s="31"/>
      <c r="G28" s="31"/>
      <c r="H28" s="5"/>
    </row>
    <row r="29" spans="1:8" x14ac:dyDescent="0.3">
      <c r="A29" s="22">
        <f>code</f>
        <v>5401</v>
      </c>
      <c r="B29" s="26" t="s">
        <v>508</v>
      </c>
      <c r="C29" s="24" t="str">
        <f>IF(H29="","",H29)</f>
        <v/>
      </c>
      <c r="E29" s="52" t="s">
        <v>509</v>
      </c>
      <c r="F29" s="52"/>
      <c r="G29" s="52"/>
      <c r="H29" s="20"/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 t="str">
        <f>IF(H31="","",H31)</f>
        <v/>
      </c>
      <c r="E31" s="52" t="s">
        <v>31</v>
      </c>
      <c r="F31" s="52"/>
      <c r="G31" s="52"/>
      <c r="H31" s="6"/>
    </row>
    <row r="32" spans="1:8" x14ac:dyDescent="0.3">
      <c r="A32" s="22">
        <f>code</f>
        <v>5401</v>
      </c>
      <c r="B32" s="26" t="s">
        <v>403</v>
      </c>
      <c r="C32" s="24">
        <f>IF(H32="","",H32)</f>
        <v>61</v>
      </c>
      <c r="E32" s="52" t="s">
        <v>30</v>
      </c>
      <c r="F32" s="52"/>
      <c r="G32" s="52"/>
      <c r="H32" s="7">
        <v>61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0.000</v>
      </c>
      <c r="E35" s="30" t="s">
        <v>378</v>
      </c>
      <c r="F35" s="23"/>
      <c r="G35" s="23"/>
      <c r="H35" s="8" t="s">
        <v>577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0.175</v>
      </c>
      <c r="E36" s="30" t="s">
        <v>379</v>
      </c>
      <c r="F36" s="23"/>
      <c r="G36" s="23"/>
      <c r="H36" s="9" t="s">
        <v>578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>
        <f>IF(H42="","",H42)</f>
        <v>175</v>
      </c>
      <c r="E42" s="30" t="s">
        <v>383</v>
      </c>
      <c r="F42" s="23"/>
      <c r="G42" s="23"/>
      <c r="H42" s="9">
        <v>175</v>
      </c>
    </row>
    <row r="43" spans="1:10" x14ac:dyDescent="0.3">
      <c r="A43" s="22">
        <f>code</f>
        <v>5401</v>
      </c>
      <c r="B43" s="26" t="s">
        <v>481</v>
      </c>
      <c r="C43" s="24">
        <f>IF(H43="","",H43)</f>
        <v>875</v>
      </c>
      <c r="E43" s="30" t="s">
        <v>384</v>
      </c>
      <c r="F43" s="23"/>
      <c r="G43" s="23"/>
      <c r="H43" s="9">
        <v>875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/>
      </c>
      <c r="E51" s="33" t="s">
        <v>20</v>
      </c>
      <c r="F51" s="23"/>
      <c r="G51" s="23"/>
      <c r="H51" s="5"/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не</v>
      </c>
      <c r="E52" s="33" t="s">
        <v>21</v>
      </c>
      <c r="F52" s="23"/>
      <c r="G52" s="23"/>
      <c r="H52" s="5" t="s">
        <v>347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ново строителство</v>
      </c>
      <c r="E53" s="49" t="s">
        <v>495</v>
      </c>
      <c r="F53" s="49"/>
      <c r="G53" s="49"/>
      <c r="H53" s="5" t="s">
        <v>357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2027</v>
      </c>
      <c r="E59" s="64" t="s">
        <v>14</v>
      </c>
      <c r="F59" s="64"/>
      <c r="G59" s="64"/>
      <c r="H59" s="14">
        <v>2027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2027</v>
      </c>
      <c r="E60" s="64" t="s">
        <v>15</v>
      </c>
      <c r="F60" s="64"/>
      <c r="G60" s="64"/>
      <c r="H60" s="14">
        <v>2027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10</v>
      </c>
      <c r="E61" s="64" t="s">
        <v>496</v>
      </c>
      <c r="F61" s="64"/>
      <c r="G61" s="64"/>
      <c r="H61" s="14">
        <v>10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1664180</v>
      </c>
      <c r="E63" s="34" t="s">
        <v>569</v>
      </c>
      <c r="F63" s="35"/>
      <c r="G63" s="35"/>
      <c r="H63" s="36">
        <f>SUM(H64:H69)</f>
        <v>1664180</v>
      </c>
      <c r="I63" s="37"/>
    </row>
    <row r="64" spans="1:9" x14ac:dyDescent="0.3">
      <c r="A64" s="22">
        <f t="shared" si="0"/>
        <v>5401</v>
      </c>
      <c r="B64" s="26" t="s">
        <v>485</v>
      </c>
      <c r="C64" s="24" t="str">
        <f t="shared" si="3"/>
        <v/>
      </c>
      <c r="E64" s="31" t="s">
        <v>41</v>
      </c>
      <c r="F64" s="35"/>
      <c r="G64" s="38" t="str">
        <f t="shared" ref="G64:G69" si="4">IF(H64=0,"",H64/$H$63)</f>
        <v/>
      </c>
      <c r="H64" s="15"/>
    </row>
    <row r="65" spans="1:8" x14ac:dyDescent="0.3">
      <c r="A65" s="22">
        <f t="shared" si="0"/>
        <v>5401</v>
      </c>
      <c r="B65" s="26" t="s">
        <v>486</v>
      </c>
      <c r="C65" s="24">
        <f t="shared" si="3"/>
        <v>1592000</v>
      </c>
      <c r="E65" s="31" t="s">
        <v>42</v>
      </c>
      <c r="F65" s="35"/>
      <c r="G65" s="38">
        <f t="shared" si="4"/>
        <v>0.95662728791356699</v>
      </c>
      <c r="H65" s="16">
        <v>1592000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63680</v>
      </c>
      <c r="E66" s="31" t="s">
        <v>43</v>
      </c>
      <c r="F66" s="35"/>
      <c r="G66" s="38">
        <f t="shared" si="4"/>
        <v>3.8265091516542685E-2</v>
      </c>
      <c r="H66" s="16">
        <v>63680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1500</v>
      </c>
      <c r="E67" s="31" t="s">
        <v>44</v>
      </c>
      <c r="F67" s="35"/>
      <c r="G67" s="38">
        <f t="shared" si="4"/>
        <v>9.0134480645122524E-4</v>
      </c>
      <c r="H67" s="16">
        <v>1500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7000</v>
      </c>
      <c r="E68" s="31" t="s">
        <v>45</v>
      </c>
      <c r="F68" s="35"/>
      <c r="G68" s="38">
        <f t="shared" si="4"/>
        <v>4.2062757634390513E-3</v>
      </c>
      <c r="H68" s="16">
        <v>7000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52" t="s">
        <v>563</v>
      </c>
      <c r="F81" s="52"/>
      <c r="G81" s="52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0</v>
      </c>
      <c r="E89" s="49" t="s">
        <v>491</v>
      </c>
      <c r="F89" s="49"/>
      <c r="G89" s="49"/>
      <c r="H89" s="36">
        <f>SUM(H81:H88)</f>
        <v>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0</v>
      </c>
      <c r="E101" s="52" t="s">
        <v>563</v>
      </c>
      <c r="F101" s="52"/>
      <c r="G101" s="52"/>
      <c r="H101" s="45">
        <v>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0</v>
      </c>
      <c r="E109" s="49" t="s">
        <v>524</v>
      </c>
      <c r="F109" s="49"/>
      <c r="G109" s="49"/>
      <c r="H109" s="36">
        <f>SUM(H101:H108)</f>
        <v>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1664180</v>
      </c>
      <c r="E111" s="52" t="s">
        <v>563</v>
      </c>
      <c r="F111" s="52"/>
      <c r="G111" s="52"/>
      <c r="H111" s="45">
        <v>1664180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1664180</v>
      </c>
      <c r="E119" s="49" t="s">
        <v>526</v>
      </c>
      <c r="F119" s="49"/>
      <c r="G119" s="49"/>
      <c r="H119" s="36">
        <f>SUM(H111:H118)</f>
        <v>1664180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 t="str">
        <f t="shared" si="2"/>
        <v/>
      </c>
      <c r="E121" s="52" t="s">
        <v>563</v>
      </c>
      <c r="F121" s="52"/>
      <c r="G121" s="52"/>
      <c r="H121" s="45"/>
    </row>
    <row r="122" spans="1:8" x14ac:dyDescent="0.3">
      <c r="A122" s="22">
        <f t="shared" si="0"/>
        <v>5401</v>
      </c>
      <c r="B122" s="26">
        <v>31162</v>
      </c>
      <c r="C122" s="24" t="str">
        <f t="shared" si="2"/>
        <v/>
      </c>
      <c r="E122" s="52" t="s">
        <v>454</v>
      </c>
      <c r="F122" s="52"/>
      <c r="G122" s="52"/>
      <c r="H122" s="46"/>
    </row>
    <row r="123" spans="1:8" ht="27.75" customHeight="1" x14ac:dyDescent="0.3">
      <c r="A123" s="22">
        <f t="shared" si="0"/>
        <v>5401</v>
      </c>
      <c r="B123" s="26">
        <v>31163</v>
      </c>
      <c r="C123" s="24" t="str">
        <f t="shared" si="2"/>
        <v/>
      </c>
      <c r="E123" s="52" t="s">
        <v>566</v>
      </c>
      <c r="F123" s="52"/>
      <c r="G123" s="52"/>
      <c r="H123" s="46"/>
    </row>
    <row r="124" spans="1:8" x14ac:dyDescent="0.3">
      <c r="A124" s="22">
        <f t="shared" si="0"/>
        <v>5401</v>
      </c>
      <c r="B124" s="26">
        <v>31164</v>
      </c>
      <c r="C124" s="24" t="str">
        <f t="shared" si="2"/>
        <v/>
      </c>
      <c r="E124" s="52" t="s">
        <v>455</v>
      </c>
      <c r="F124" s="52"/>
      <c r="G124" s="52"/>
      <c r="H124" s="46"/>
    </row>
    <row r="125" spans="1:8" ht="15.75" customHeight="1" x14ac:dyDescent="0.3">
      <c r="A125" s="22">
        <f t="shared" si="0"/>
        <v>5401</v>
      </c>
      <c r="B125" s="26" t="s">
        <v>555</v>
      </c>
      <c r="C125" s="24" t="str">
        <f t="shared" si="2"/>
        <v/>
      </c>
      <c r="E125" s="52" t="s">
        <v>559</v>
      </c>
      <c r="F125" s="52"/>
      <c r="G125" s="52"/>
      <c r="H125" s="46"/>
    </row>
    <row r="126" spans="1:8" ht="15.75" customHeight="1" x14ac:dyDescent="0.3">
      <c r="A126" s="22">
        <f t="shared" si="0"/>
        <v>5401</v>
      </c>
      <c r="B126" s="26" t="s">
        <v>556</v>
      </c>
      <c r="C126" s="24" t="str">
        <f t="shared" si="2"/>
        <v/>
      </c>
      <c r="E126" s="52" t="s">
        <v>560</v>
      </c>
      <c r="F126" s="52"/>
      <c r="G126" s="52"/>
      <c r="H126" s="46"/>
    </row>
    <row r="127" spans="1:8" ht="15.75" customHeight="1" x14ac:dyDescent="0.3">
      <c r="A127" s="22">
        <f t="shared" si="0"/>
        <v>5401</v>
      </c>
      <c r="B127" s="26" t="s">
        <v>557</v>
      </c>
      <c r="C127" s="24" t="str">
        <f t="shared" si="2"/>
        <v/>
      </c>
      <c r="E127" s="52" t="s">
        <v>561</v>
      </c>
      <c r="F127" s="52"/>
      <c r="G127" s="52"/>
      <c r="H127" s="46"/>
    </row>
    <row r="128" spans="1:8" ht="15.75" customHeight="1" x14ac:dyDescent="0.3">
      <c r="A128" s="22">
        <f t="shared" si="0"/>
        <v>5401</v>
      </c>
      <c r="B128" s="26" t="s">
        <v>558</v>
      </c>
      <c r="C128" s="24" t="str">
        <f t="shared" si="2"/>
        <v/>
      </c>
      <c r="E128" s="52" t="s">
        <v>562</v>
      </c>
      <c r="F128" s="52"/>
      <c r="G128" s="52"/>
      <c r="H128" s="46"/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1664180</v>
      </c>
      <c r="E130" s="49" t="s">
        <v>533</v>
      </c>
      <c r="F130" s="49"/>
      <c r="G130" s="49"/>
      <c r="H130" s="39">
        <f>SUM(H81,H91,H101,H111,H121)</f>
        <v>1664180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>Проектът ще допринесе за подобряване на техническата инфраструктура в района  на Килифаревски манастир “Рождество Богородично“. Ще способства развитие на туризма в т.ч. и поклонническия туризъм. Осигуряване на туристическия пешеходен достъп до манастирския  комплекс  от  изградения  паркинг  за  автобуси  на  левия  бряг  на  река Белица.</v>
      </c>
      <c r="E157" s="69" t="s">
        <v>583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не</v>
      </c>
      <c r="E159" s="49" t="s">
        <v>36</v>
      </c>
      <c r="F159" s="49"/>
      <c r="G159" s="49"/>
      <c r="H159" s="17" t="s">
        <v>347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>не</v>
      </c>
      <c r="E162" s="70" t="s">
        <v>458</v>
      </c>
      <c r="F162" s="70"/>
      <c r="G162" s="70"/>
      <c r="H162" s="21" t="s">
        <v>347</v>
      </c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Осигуряване на транспортен достъп до манастирския компрекс, предоставянето на религиозни, културни и туристически услуги.</v>
      </c>
      <c r="E165" s="69" t="s">
        <v>579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>да</v>
      </c>
      <c r="E166" s="34" t="s">
        <v>38</v>
      </c>
      <c r="F166" s="42"/>
      <c r="G166" s="42"/>
      <c r="H166" s="18" t="s">
        <v>346</v>
      </c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>да</v>
      </c>
      <c r="E167" s="34" t="s">
        <v>39</v>
      </c>
      <c r="F167" s="42"/>
      <c r="G167" s="42"/>
      <c r="H167" s="17" t="s">
        <v>346</v>
      </c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>да</v>
      </c>
      <c r="E168" s="34" t="s">
        <v>40</v>
      </c>
      <c r="F168" s="42"/>
      <c r="G168" s="42"/>
      <c r="H168" s="17" t="s">
        <v>346</v>
      </c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Осигурен нормален и безопасен пешеходен (транспортен при необходимост и аварийни ситуации) достъп до Килифаревски манастир “Рождество Богородично“ от левия бряг на р.Белица.</v>
      </c>
      <c r="E172" s="69" t="s">
        <v>582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52-06</v>
      </c>
      <c r="E177" s="28" t="s">
        <v>368</v>
      </c>
      <c r="F177" s="62" t="s">
        <v>376</v>
      </c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581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>да</v>
      </c>
      <c r="E181" s="23" t="s">
        <v>33</v>
      </c>
      <c r="F181" s="23"/>
      <c r="G181" s="23"/>
      <c r="H181" s="19" t="s">
        <v>346</v>
      </c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>да</v>
      </c>
      <c r="E182" s="23" t="s">
        <v>34</v>
      </c>
      <c r="F182" s="23"/>
      <c r="G182" s="23"/>
      <c r="H182" s="21" t="s">
        <v>346</v>
      </c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>да</v>
      </c>
      <c r="E183" s="23" t="s">
        <v>35</v>
      </c>
      <c r="F183" s="23"/>
      <c r="G183" s="23"/>
      <c r="H183" s="21" t="s">
        <v>346</v>
      </c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580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repair</vt:lpstr>
      <vt:lpstr>state</vt:lpstr>
      <vt:lpstr>type</vt:lpstr>
      <vt:lpstr>yn</vt:lpstr>
      <vt:lpstr>ynm</vt:lpstr>
      <vt:lpstr>FormKR!Област_печат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Desislava Filcheva</cp:lastModifiedBy>
  <cp:lastPrinted>2022-03-18T12:49:08Z</cp:lastPrinted>
  <dcterms:created xsi:type="dcterms:W3CDTF">2022-02-15T10:10:28Z</dcterms:created>
  <dcterms:modified xsi:type="dcterms:W3CDTF">2023-12-04T13:14:20Z</dcterms:modified>
</cp:coreProperties>
</file>