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\scandocs\АНАЛИЗ НА СУ\Анализ на потребностите от СУ\ГОТОВИ ПРИЛОЖЕНИЯ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28800" windowHeight="12330" activeTab="1"/>
  </bookViews>
  <sheets>
    <sheet name="Критерии" sheetId="1" r:id="rId1"/>
    <sheet name="Карт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<sst xmlns="http://schemas.openxmlformats.org/spreadsheetml/2006/main" count="335" uniqueCount="75">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</sst>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0" fillId="0" borderId="0" xfId="0" applyAlignment="1">
      <alignment wrapText="1"/>
    </xf>
    <xf numFmtId="0" fontId="15" fillId="0" borderId="0" xfId="0" applyFont="1"/>
    <xf numFmtId="0" fontId="0" fillId="0" borderId="0" xfId="0" applyBorder="1"/>
    <xf numFmtId="0" fontId="0" fillId="7" borderId="0" xfId="0" applyFill="1" applyBorder="1"/>
    <xf numFmtId="0" fontId="15" fillId="7" borderId="0" xfId="0" applyFont="1" applyFill="1" applyBorder="1"/>
    <xf numFmtId="49" fontId="15" fillId="0" borderId="0" xfId="0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5" fillId="0" borderId="0" xfId="0" applyFont="1" applyAlignment="1">
      <alignment horizontal="center" wrapText="1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opLeftCell="A25" zoomScale="170" zoomScaleNormal="170" workbookViewId="0">
      <selection activeCell="B37" sqref="B37"/>
    </sheetView>
  </sheetViews>
  <sheetFormatPr defaultRowHeight="15" x14ac:dyDescent="0.25"/>
  <cols>
    <col min="1" max="1" width="14.140625" customWidth="1"/>
    <col min="2" max="2" width="78.7109375" style="1" customWidth="1"/>
    <col min="3" max="3" width="12.42578125" customWidth="1"/>
    <col min="4" max="4" width="46.7109375" customWidth="1"/>
    <col min="5" max="5" width="19" customWidth="1"/>
  </cols>
  <sheetData>
    <row r="1" spans="1:4" ht="44.25" customHeight="1" x14ac:dyDescent="0.3">
      <c r="A1" s="32" t="s">
        <v>74</v>
      </c>
      <c r="B1" s="28" t="s">
        <v>72</v>
      </c>
    </row>
    <row r="2" spans="1:4" ht="50.25" customHeight="1" x14ac:dyDescent="0.25">
      <c r="A2" s="38" t="s">
        <v>71</v>
      </c>
      <c r="B2" s="39"/>
      <c r="C2" s="39"/>
    </row>
    <row r="3" spans="1:4" ht="15.75" thickBot="1" x14ac:dyDescent="0.3"/>
    <row r="4" spans="1:4" ht="45.75" thickBot="1" x14ac:dyDescent="0.3">
      <c r="A4" s="15" t="s">
        <v>73</v>
      </c>
      <c r="B4" s="24" t="s">
        <v>0</v>
      </c>
      <c r="C4" s="27" t="s">
        <v>30</v>
      </c>
    </row>
    <row r="5" spans="1:4" ht="15.75" thickTop="1" x14ac:dyDescent="0.25">
      <c r="A5" s="14">
        <v>1</v>
      </c>
      <c r="B5" s="25" t="s">
        <v>18</v>
      </c>
      <c r="C5" s="29">
        <v>87560</v>
      </c>
      <c r="D5" s="33"/>
    </row>
    <row r="6" spans="1:4" x14ac:dyDescent="0.25">
      <c r="A6" s="8">
        <v>2</v>
      </c>
      <c r="B6" s="26" t="s">
        <v>19</v>
      </c>
      <c r="C6" s="30">
        <v>73906</v>
      </c>
      <c r="D6" s="33"/>
    </row>
    <row r="7" spans="1:4" x14ac:dyDescent="0.25">
      <c r="A7" s="8">
        <v>3</v>
      </c>
      <c r="B7" s="26" t="s">
        <v>20</v>
      </c>
      <c r="C7" s="30">
        <v>13654</v>
      </c>
      <c r="D7" s="33"/>
    </row>
    <row r="8" spans="1:4" x14ac:dyDescent="0.25">
      <c r="A8" s="8">
        <v>4</v>
      </c>
      <c r="B8" s="26" t="s">
        <v>21</v>
      </c>
      <c r="C8" s="30">
        <v>20889</v>
      </c>
      <c r="D8" s="33"/>
    </row>
    <row r="9" spans="1:4" x14ac:dyDescent="0.25">
      <c r="A9" s="8">
        <v>5</v>
      </c>
      <c r="B9" s="26" t="s">
        <v>22</v>
      </c>
      <c r="C9" s="30">
        <v>6793</v>
      </c>
      <c r="D9" s="33"/>
    </row>
    <row r="10" spans="1:4" x14ac:dyDescent="0.25">
      <c r="A10" s="8">
        <v>6</v>
      </c>
      <c r="B10" s="26" t="s">
        <v>23</v>
      </c>
      <c r="C10" s="30">
        <v>373</v>
      </c>
      <c r="D10" s="33"/>
    </row>
    <row r="11" spans="1:4" x14ac:dyDescent="0.25">
      <c r="A11" s="8">
        <v>7</v>
      </c>
      <c r="B11" s="26" t="s">
        <v>24</v>
      </c>
      <c r="C11" s="30">
        <v>6147</v>
      </c>
      <c r="D11" s="33"/>
    </row>
    <row r="12" spans="1:4" x14ac:dyDescent="0.25">
      <c r="A12" s="8">
        <v>8</v>
      </c>
      <c r="B12" s="26" t="s">
        <v>25</v>
      </c>
      <c r="C12" s="30">
        <v>7166</v>
      </c>
      <c r="D12" s="33"/>
    </row>
    <row r="13" spans="1:4" x14ac:dyDescent="0.25">
      <c r="A13" s="8">
        <v>9</v>
      </c>
      <c r="B13" s="26" t="s">
        <v>26</v>
      </c>
      <c r="C13" s="30">
        <v>3255</v>
      </c>
      <c r="D13" s="33"/>
    </row>
    <row r="14" spans="1:4" x14ac:dyDescent="0.25">
      <c r="A14" s="8">
        <v>10</v>
      </c>
      <c r="B14" s="26" t="s">
        <v>27</v>
      </c>
      <c r="C14" s="30">
        <v>373</v>
      </c>
      <c r="D14" s="33"/>
    </row>
    <row r="15" spans="1:4" ht="30" x14ac:dyDescent="0.25">
      <c r="A15" s="8">
        <v>11</v>
      </c>
      <c r="B15" s="26" t="s">
        <v>28</v>
      </c>
      <c r="C15" s="30">
        <v>6204</v>
      </c>
      <c r="D15" s="33"/>
    </row>
    <row r="16" spans="1:4" x14ac:dyDescent="0.25">
      <c r="A16" s="8">
        <v>12</v>
      </c>
      <c r="B16" s="26" t="s">
        <v>29</v>
      </c>
      <c r="C16" s="30">
        <f>C7-C10</f>
        <v>13281</v>
      </c>
      <c r="D16" s="37"/>
    </row>
    <row r="17" spans="1:7" x14ac:dyDescent="0.25">
      <c r="A17" s="8">
        <v>13</v>
      </c>
      <c r="B17" s="26" t="s">
        <v>1</v>
      </c>
      <c r="C17" s="30">
        <v>4300</v>
      </c>
      <c r="D17" s="33"/>
      <c r="E17" s="34"/>
      <c r="F17" s="34"/>
      <c r="G17" s="34"/>
    </row>
    <row r="18" spans="1:7" ht="30" x14ac:dyDescent="0.25">
      <c r="A18" s="8">
        <v>14</v>
      </c>
      <c r="B18" s="26" t="s">
        <v>2</v>
      </c>
      <c r="C18" s="30">
        <v>4287</v>
      </c>
      <c r="D18" s="33"/>
      <c r="E18" s="35"/>
      <c r="F18" s="34"/>
      <c r="G18" s="34"/>
    </row>
    <row r="19" spans="1:7" ht="18" customHeight="1" x14ac:dyDescent="0.25">
      <c r="A19" s="8">
        <v>15</v>
      </c>
      <c r="B19" s="26" t="s">
        <v>3</v>
      </c>
      <c r="C19" s="30">
        <v>1223</v>
      </c>
      <c r="D19" s="33"/>
      <c r="E19" s="36"/>
      <c r="F19" s="34"/>
      <c r="G19" s="34"/>
    </row>
    <row r="20" spans="1:7" ht="30" x14ac:dyDescent="0.25">
      <c r="A20" s="8">
        <v>16</v>
      </c>
      <c r="B20" s="26" t="s">
        <v>4</v>
      </c>
      <c r="C20" s="30">
        <v>1101</v>
      </c>
      <c r="D20" s="33"/>
      <c r="E20" s="35"/>
      <c r="F20" s="34"/>
      <c r="G20" s="34"/>
    </row>
    <row r="21" spans="1:7" x14ac:dyDescent="0.25">
      <c r="A21" s="8">
        <v>17</v>
      </c>
      <c r="B21" s="26" t="s">
        <v>5</v>
      </c>
      <c r="C21" s="30">
        <v>5568</v>
      </c>
      <c r="D21" s="33"/>
      <c r="E21" s="35"/>
      <c r="F21" s="34"/>
      <c r="G21" s="34"/>
    </row>
    <row r="22" spans="1:7" ht="30" x14ac:dyDescent="0.25">
      <c r="A22" s="8">
        <v>18</v>
      </c>
      <c r="B22" s="26" t="s">
        <v>6</v>
      </c>
      <c r="C22" s="30">
        <v>5568</v>
      </c>
      <c r="D22" s="33"/>
      <c r="E22" s="36"/>
      <c r="F22" s="34"/>
      <c r="G22" s="34"/>
    </row>
    <row r="23" spans="1:7" x14ac:dyDescent="0.25">
      <c r="A23" s="8">
        <v>19</v>
      </c>
      <c r="B23" s="26" t="s">
        <v>7</v>
      </c>
      <c r="C23" s="30">
        <v>98</v>
      </c>
      <c r="E23" s="35"/>
      <c r="F23" s="34"/>
      <c r="G23" s="34"/>
    </row>
    <row r="24" spans="1:7" ht="30" x14ac:dyDescent="0.25">
      <c r="A24" s="8">
        <v>20</v>
      </c>
      <c r="B24" s="26" t="s">
        <v>8</v>
      </c>
      <c r="C24" s="30">
        <v>98</v>
      </c>
      <c r="D24" s="33"/>
      <c r="E24" s="36"/>
      <c r="F24" s="34"/>
      <c r="G24" s="34"/>
    </row>
    <row r="25" spans="1:7" x14ac:dyDescent="0.25">
      <c r="A25" s="8">
        <v>21</v>
      </c>
      <c r="B25" s="26" t="s">
        <v>9</v>
      </c>
      <c r="C25" s="30">
        <v>53</v>
      </c>
      <c r="E25" s="35"/>
      <c r="F25" s="34"/>
      <c r="G25" s="34"/>
    </row>
    <row r="26" spans="1:7" ht="30" x14ac:dyDescent="0.25">
      <c r="A26" s="8">
        <v>22</v>
      </c>
      <c r="B26" s="26" t="s">
        <v>10</v>
      </c>
      <c r="C26" s="30">
        <v>53</v>
      </c>
      <c r="D26" s="33"/>
      <c r="E26" s="35"/>
      <c r="F26" s="34"/>
      <c r="G26" s="34"/>
    </row>
    <row r="27" spans="1:7" x14ac:dyDescent="0.25">
      <c r="A27" s="8">
        <v>23</v>
      </c>
      <c r="B27" s="26" t="s">
        <v>11</v>
      </c>
      <c r="C27" s="30">
        <v>17351</v>
      </c>
      <c r="D27" s="33"/>
    </row>
    <row r="28" spans="1:7" ht="30" x14ac:dyDescent="0.25">
      <c r="A28" s="8">
        <v>24</v>
      </c>
      <c r="B28" s="26" t="s">
        <v>12</v>
      </c>
      <c r="C28" s="30">
        <v>17137</v>
      </c>
      <c r="D28" s="33"/>
    </row>
    <row r="29" spans="1:7" x14ac:dyDescent="0.25">
      <c r="A29" s="8">
        <v>25</v>
      </c>
      <c r="B29" s="26" t="s">
        <v>13</v>
      </c>
      <c r="C29" s="30">
        <v>373</v>
      </c>
      <c r="D29" s="33"/>
    </row>
    <row r="30" spans="1:7" x14ac:dyDescent="0.25">
      <c r="A30" s="8">
        <v>26</v>
      </c>
      <c r="B30" s="26" t="s">
        <v>14</v>
      </c>
      <c r="C30" s="30">
        <v>973</v>
      </c>
      <c r="D30" s="33"/>
    </row>
    <row r="31" spans="1:7" ht="30" x14ac:dyDescent="0.25">
      <c r="A31" s="8">
        <v>27</v>
      </c>
      <c r="B31" s="26" t="s">
        <v>15</v>
      </c>
      <c r="C31" s="30">
        <v>457</v>
      </c>
      <c r="D31" s="33"/>
    </row>
    <row r="32" spans="1:7" ht="30" x14ac:dyDescent="0.25">
      <c r="A32" s="8">
        <v>28</v>
      </c>
      <c r="B32" s="26" t="s">
        <v>16</v>
      </c>
      <c r="C32" s="30">
        <v>20889</v>
      </c>
      <c r="D32" s="33"/>
    </row>
    <row r="33" spans="1:4" ht="30.75" thickBot="1" x14ac:dyDescent="0.3">
      <c r="A33" s="8">
        <v>29</v>
      </c>
      <c r="B33" s="26" t="s">
        <v>17</v>
      </c>
      <c r="C33" s="31">
        <v>20735</v>
      </c>
      <c r="D33" s="33"/>
    </row>
  </sheetData>
  <mergeCells count="1">
    <mergeCell ref="A2:C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showWhiteSpace="0" topLeftCell="A199" zoomScale="140" zoomScaleNormal="140" workbookViewId="0">
      <selection activeCell="G16" sqref="G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44" t="s">
        <v>72</v>
      </c>
      <c r="D1" s="44"/>
      <c r="E1" s="44"/>
      <c r="F1" s="44"/>
      <c r="G1" s="44"/>
      <c r="H1" s="44"/>
    </row>
    <row r="2" spans="1:9" ht="42" customHeight="1" x14ac:dyDescent="0.25">
      <c r="A2" s="50" t="s">
        <v>70</v>
      </c>
      <c r="B2" s="50"/>
      <c r="C2" s="50"/>
      <c r="D2" s="50"/>
      <c r="E2" s="50"/>
      <c r="F2" s="50"/>
      <c r="G2" s="50"/>
      <c r="H2" s="50"/>
      <c r="I2" s="50"/>
    </row>
    <row r="3" spans="1:9" ht="15.75" thickBot="1" x14ac:dyDescent="0.3"/>
    <row r="4" spans="1:9" ht="32.25" customHeight="1" thickTop="1" thickBot="1" x14ac:dyDescent="0.35">
      <c r="A4" s="6">
        <v>1</v>
      </c>
      <c r="B4" s="40" t="s">
        <v>31</v>
      </c>
      <c r="C4" s="40"/>
      <c r="D4" s="40"/>
      <c r="E4" s="40"/>
      <c r="F4" s="40"/>
      <c r="G4" s="40"/>
      <c r="H4" s="19">
        <f>ROUNDUP(G10,0)</f>
        <v>28</v>
      </c>
      <c r="I4" s="7" t="s">
        <v>40</v>
      </c>
    </row>
    <row r="5" spans="1:9" ht="57" customHeight="1" outlineLevel="1" thickTop="1" x14ac:dyDescent="0.25">
      <c r="B5" s="41" t="s">
        <v>32</v>
      </c>
      <c r="C5" s="41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87560</v>
      </c>
      <c r="G6" s="11">
        <f>D6/1000*E6*F6</f>
        <v>6.5669999999999993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73906</v>
      </c>
      <c r="G7" s="11">
        <f t="shared" ref="G7:G9" si="0">D7/1000*E7*F7</f>
        <v>6.4667750000000002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13654</v>
      </c>
      <c r="G8" s="11">
        <f t="shared" si="0"/>
        <v>6.4856499999999997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20889</v>
      </c>
      <c r="G9" s="11">
        <f t="shared" si="0"/>
        <v>7.8333750000000002</v>
      </c>
    </row>
    <row r="10" spans="1:9" ht="30" customHeight="1" outlineLevel="1" thickTop="1" thickBot="1" x14ac:dyDescent="0.3">
      <c r="E10" s="42" t="s">
        <v>39</v>
      </c>
      <c r="F10" s="43"/>
      <c r="G10" s="20">
        <f>SUM(G6:G9)</f>
        <v>27.352799999999998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40" t="s">
        <v>45</v>
      </c>
      <c r="C12" s="40"/>
      <c r="D12" s="40"/>
      <c r="E12" s="40"/>
      <c r="F12" s="40"/>
      <c r="G12" s="40"/>
      <c r="H12" s="19">
        <f>ROUNDUP(G18,0)</f>
        <v>39</v>
      </c>
      <c r="I12" s="7" t="s">
        <v>40</v>
      </c>
    </row>
    <row r="13" spans="1:9" ht="57" customHeight="1" outlineLevel="1" thickTop="1" x14ac:dyDescent="0.25">
      <c r="B13" s="41" t="s">
        <v>32</v>
      </c>
      <c r="C13" s="41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87560</v>
      </c>
      <c r="G14" s="11">
        <f>D14/1000*E14*F14</f>
        <v>8.7560000000000002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73906</v>
      </c>
      <c r="G15" s="11">
        <f t="shared" ref="G15:G17" si="1">D15/1000*E15*F15</f>
        <v>9.2382500000000007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13654</v>
      </c>
      <c r="G16" s="11">
        <f t="shared" si="1"/>
        <v>9.21645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20889</v>
      </c>
      <c r="G17" s="11">
        <f t="shared" si="1"/>
        <v>10.966725000000002</v>
      </c>
    </row>
    <row r="18" spans="1:9" ht="30" customHeight="1" outlineLevel="1" thickTop="1" thickBot="1" x14ac:dyDescent="0.3">
      <c r="E18" s="42" t="s">
        <v>39</v>
      </c>
      <c r="F18" s="43"/>
      <c r="G18" s="20">
        <f>SUM(G14:G17)</f>
        <v>38.177425000000007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40" t="s">
        <v>46</v>
      </c>
      <c r="C20" s="40"/>
      <c r="D20" s="40"/>
      <c r="E20" s="40"/>
      <c r="F20" s="40"/>
      <c r="G20" s="40"/>
      <c r="H20" s="19">
        <f>ROUNDUP(G28,0)</f>
        <v>126</v>
      </c>
      <c r="I20" s="7" t="s">
        <v>40</v>
      </c>
    </row>
    <row r="21" spans="1:9" ht="57" customHeight="1" outlineLevel="1" thickTop="1" x14ac:dyDescent="0.25">
      <c r="B21" s="41" t="s">
        <v>32</v>
      </c>
      <c r="C21" s="41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87560</v>
      </c>
      <c r="G22" s="11">
        <f>D22/1000*E22*F22</f>
        <v>23.641200000000001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73906</v>
      </c>
      <c r="G23" s="11">
        <f t="shared" ref="G23:G27" si="2">D23/1000*E23*F23</f>
        <v>23.649920000000002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13654</v>
      </c>
      <c r="G24" s="11">
        <f t="shared" si="2"/>
        <v>24.850280000000001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6793</v>
      </c>
      <c r="G25" s="11">
        <f t="shared" si="2"/>
        <v>22.416899999999998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373</v>
      </c>
      <c r="G26" s="11">
        <f t="shared" si="2"/>
        <v>18.18375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6147</v>
      </c>
      <c r="G27" s="18">
        <f t="shared" si="2"/>
        <v>12.294</v>
      </c>
    </row>
    <row r="28" spans="1:9" ht="30" customHeight="1" outlineLevel="1" thickTop="1" thickBot="1" x14ac:dyDescent="0.3">
      <c r="E28" s="42" t="s">
        <v>39</v>
      </c>
      <c r="F28" s="43"/>
      <c r="G28" s="20">
        <f>SUM(G22:G27)</f>
        <v>125.03605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40" t="s">
        <v>47</v>
      </c>
      <c r="C30" s="40"/>
      <c r="D30" s="40"/>
      <c r="E30" s="40"/>
      <c r="F30" s="40"/>
      <c r="G30" s="40"/>
      <c r="H30" s="19">
        <f>ROUNDUP(G37,0)</f>
        <v>88</v>
      </c>
      <c r="I30" s="7" t="s">
        <v>40</v>
      </c>
    </row>
    <row r="31" spans="1:9" ht="57" customHeight="1" outlineLevel="1" thickTop="1" x14ac:dyDescent="0.25">
      <c r="B31" s="41" t="s">
        <v>32</v>
      </c>
      <c r="C31" s="41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87560</v>
      </c>
      <c r="G32" s="11">
        <f>D32/1000*E32*F32</f>
        <v>15.760800000000001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73906</v>
      </c>
      <c r="G33" s="11">
        <f t="shared" ref="G33:G36" si="3">D33/1000*E33*F33</f>
        <v>16.259320000000002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13654</v>
      </c>
      <c r="G34" s="11">
        <f t="shared" si="3"/>
        <v>16.384800000000002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7166</v>
      </c>
      <c r="G35" s="11">
        <f t="shared" si="3"/>
        <v>19.348200000000002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20889</v>
      </c>
      <c r="G36" s="11">
        <f t="shared" si="3"/>
        <v>19.426770000000005</v>
      </c>
    </row>
    <row r="37" spans="1:9" ht="30" customHeight="1" outlineLevel="1" thickTop="1" thickBot="1" x14ac:dyDescent="0.3">
      <c r="E37" s="42" t="s">
        <v>39</v>
      </c>
      <c r="F37" s="43"/>
      <c r="G37" s="20">
        <f>SUM(G32:G36)</f>
        <v>87.179890000000015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40" t="s">
        <v>48</v>
      </c>
      <c r="C39" s="40"/>
      <c r="D39" s="40"/>
      <c r="E39" s="40"/>
      <c r="F39" s="40"/>
      <c r="G39" s="40"/>
      <c r="H39" s="19">
        <f>ROUNDUP(G46,0)</f>
        <v>160</v>
      </c>
      <c r="I39" s="7" t="s">
        <v>40</v>
      </c>
    </row>
    <row r="40" spans="1:9" ht="57" customHeight="1" outlineLevel="1" thickTop="1" x14ac:dyDescent="0.25">
      <c r="B40" s="41" t="s">
        <v>32</v>
      </c>
      <c r="C40" s="41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87560</v>
      </c>
      <c r="G41" s="11">
        <f>D41/1000*E41*F41</f>
        <v>29.770400000000002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73906</v>
      </c>
      <c r="G42" s="11">
        <f t="shared" ref="G42:G45" si="4">D42/1000*E42*F42</f>
        <v>29.5624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13654</v>
      </c>
      <c r="G43" s="11">
        <f t="shared" si="4"/>
        <v>31.404199999999999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6793</v>
      </c>
      <c r="G44" s="11">
        <f t="shared" si="4"/>
        <v>38.040800000000004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373</v>
      </c>
      <c r="G45" s="11">
        <f t="shared" si="4"/>
        <v>30.586000000000002</v>
      </c>
    </row>
    <row r="46" spans="1:9" ht="30" customHeight="1" outlineLevel="1" thickTop="1" thickBot="1" x14ac:dyDescent="0.3">
      <c r="E46" s="42" t="s">
        <v>39</v>
      </c>
      <c r="F46" s="43"/>
      <c r="G46" s="20">
        <f>SUM(G41:G45)</f>
        <v>159.36380000000003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40" t="s">
        <v>49</v>
      </c>
      <c r="C48" s="40"/>
      <c r="D48" s="40"/>
      <c r="E48" s="40"/>
      <c r="F48" s="40"/>
      <c r="G48" s="40"/>
      <c r="H48" s="19">
        <f>ROUNDUP(G55,0)</f>
        <v>105</v>
      </c>
      <c r="I48" s="7" t="s">
        <v>40</v>
      </c>
    </row>
    <row r="49" spans="1:9" ht="57" customHeight="1" outlineLevel="1" thickTop="1" x14ac:dyDescent="0.25">
      <c r="B49" s="41" t="s">
        <v>32</v>
      </c>
      <c r="C49" s="41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87560</v>
      </c>
      <c r="G50" s="11">
        <f>D50/1000*E50*F50</f>
        <v>24.516800000000003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73906</v>
      </c>
      <c r="G51" s="11">
        <f t="shared" ref="G51:G54" si="5">D51/1000*E51*F51</f>
        <v>23.649920000000002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13654</v>
      </c>
      <c r="G52" s="11">
        <f t="shared" si="5"/>
        <v>25.123360000000002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6793</v>
      </c>
      <c r="G53" s="11">
        <f t="shared" si="5"/>
        <v>29.889200000000002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373</v>
      </c>
      <c r="G54" s="11">
        <f t="shared" si="5"/>
        <v>1.492</v>
      </c>
    </row>
    <row r="55" spans="1:9" ht="30" customHeight="1" outlineLevel="1" thickTop="1" thickBot="1" x14ac:dyDescent="0.3">
      <c r="E55" s="42" t="s">
        <v>39</v>
      </c>
      <c r="F55" s="43"/>
      <c r="G55" s="20">
        <f>SUM(G50:G54)</f>
        <v>104.67128000000001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40" t="s">
        <v>50</v>
      </c>
      <c r="C57" s="40"/>
      <c r="D57" s="40"/>
      <c r="E57" s="40"/>
      <c r="F57" s="40"/>
      <c r="G57" s="40"/>
      <c r="H57" s="19">
        <f>ROUNDUP(G61,0)</f>
        <v>51</v>
      </c>
      <c r="I57" s="7" t="s">
        <v>40</v>
      </c>
    </row>
    <row r="58" spans="1:9" ht="57" customHeight="1" outlineLevel="1" thickTop="1" x14ac:dyDescent="0.25">
      <c r="B58" s="41" t="s">
        <v>32</v>
      </c>
      <c r="C58" s="41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87560</v>
      </c>
      <c r="G59" s="11">
        <f>D59/1000*E59*F59</f>
        <v>30.646000000000001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3255</v>
      </c>
      <c r="G60" s="11">
        <f t="shared" ref="G60" si="6">D60/1000*E60*F60</f>
        <v>19.53</v>
      </c>
    </row>
    <row r="61" spans="1:9" ht="30" customHeight="1" outlineLevel="1" thickTop="1" thickBot="1" x14ac:dyDescent="0.3">
      <c r="E61" s="42" t="s">
        <v>39</v>
      </c>
      <c r="F61" s="43"/>
      <c r="G61" s="20">
        <f>SUM(G59:G60)</f>
        <v>50.176000000000002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40" t="s">
        <v>52</v>
      </c>
      <c r="C63" s="40"/>
      <c r="D63" s="40"/>
      <c r="E63" s="40"/>
      <c r="F63" s="40"/>
      <c r="G63" s="40"/>
      <c r="H63" s="19">
        <f>ROUNDUP(G70,0)</f>
        <v>57</v>
      </c>
      <c r="I63" s="7" t="s">
        <v>40</v>
      </c>
    </row>
    <row r="64" spans="1:9" ht="57" customHeight="1" outlineLevel="1" thickTop="1" x14ac:dyDescent="0.25">
      <c r="B64" s="41" t="s">
        <v>32</v>
      </c>
      <c r="C64" s="41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87560</v>
      </c>
      <c r="G65" s="11">
        <f>D65/1000*E65*F65</f>
        <v>10.507199999999999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13654</v>
      </c>
      <c r="G66" s="11">
        <f t="shared" ref="G66:G69" si="7">D66/1000*E66*F66</f>
        <v>21.846400000000003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373</v>
      </c>
      <c r="G67" s="11">
        <f t="shared" si="7"/>
        <v>20.888000000000002</v>
      </c>
    </row>
    <row r="68" spans="1:9" outlineLevel="1" x14ac:dyDescent="0.25">
      <c r="B68" s="45" t="s">
        <v>36</v>
      </c>
      <c r="C68" s="47" t="s">
        <v>51</v>
      </c>
      <c r="D68" s="48"/>
      <c r="E68" s="48"/>
      <c r="F68" s="49"/>
      <c r="G68" s="11"/>
    </row>
    <row r="69" spans="1:9" ht="45.75" customHeight="1" outlineLevel="1" thickBot="1" x14ac:dyDescent="0.3">
      <c r="B69" s="46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373</v>
      </c>
      <c r="G69" s="11">
        <f t="shared" si="7"/>
        <v>2.984</v>
      </c>
    </row>
    <row r="70" spans="1:9" ht="30" customHeight="1" outlineLevel="1" thickTop="1" thickBot="1" x14ac:dyDescent="0.3">
      <c r="E70" s="42" t="s">
        <v>39</v>
      </c>
      <c r="F70" s="43"/>
      <c r="G70" s="20">
        <f>SUM(G65:G69)</f>
        <v>56.225600000000007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40" t="s">
        <v>53</v>
      </c>
      <c r="C72" s="40"/>
      <c r="D72" s="40"/>
      <c r="E72" s="40"/>
      <c r="F72" s="40"/>
      <c r="G72" s="40"/>
      <c r="H72" s="19">
        <f>ROUNDUP(G79,0)</f>
        <v>259</v>
      </c>
      <c r="I72" s="7" t="s">
        <v>40</v>
      </c>
    </row>
    <row r="73" spans="1:9" ht="57" customHeight="1" outlineLevel="1" thickTop="1" x14ac:dyDescent="0.25">
      <c r="B73" s="41" t="s">
        <v>32</v>
      </c>
      <c r="C73" s="41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87560</v>
      </c>
      <c r="G74" s="11">
        <f>D74/1000*E74*F74</f>
        <v>24.516800000000003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73906</v>
      </c>
      <c r="G75" s="11">
        <f t="shared" ref="G75:G76" si="8">D75/1000*E75*F75</f>
        <v>47.299840000000003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6793</v>
      </c>
      <c r="G76" s="11">
        <f t="shared" si="8"/>
        <v>62.495599999999996</v>
      </c>
    </row>
    <row r="77" spans="1:9" outlineLevel="1" x14ac:dyDescent="0.25">
      <c r="B77" s="45" t="s">
        <v>36</v>
      </c>
      <c r="C77" s="47" t="s">
        <v>51</v>
      </c>
      <c r="D77" s="48"/>
      <c r="E77" s="48"/>
      <c r="F77" s="49"/>
      <c r="G77" s="11"/>
    </row>
    <row r="78" spans="1:9" ht="59.25" customHeight="1" outlineLevel="1" thickBot="1" x14ac:dyDescent="0.3">
      <c r="B78" s="46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6204</v>
      </c>
      <c r="G78" s="11">
        <f t="shared" ref="G78" si="9">D78/1000*E78*F78</f>
        <v>124.08</v>
      </c>
    </row>
    <row r="79" spans="1:9" ht="30" customHeight="1" outlineLevel="1" thickTop="1" thickBot="1" x14ac:dyDescent="0.3">
      <c r="E79" s="42" t="s">
        <v>39</v>
      </c>
      <c r="F79" s="43"/>
      <c r="G79" s="20">
        <f>SUM(G74:G78)</f>
        <v>258.39224000000002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40" t="s">
        <v>54</v>
      </c>
      <c r="C81" s="40"/>
      <c r="D81" s="40"/>
      <c r="E81" s="40"/>
      <c r="F81" s="40"/>
      <c r="G81" s="40"/>
      <c r="H81" s="19">
        <f>ROUNDUP(G86,0)</f>
        <v>14</v>
      </c>
      <c r="I81" s="7" t="s">
        <v>40</v>
      </c>
    </row>
    <row r="82" spans="1:9" ht="57" customHeight="1" outlineLevel="1" thickTop="1" x14ac:dyDescent="0.25">
      <c r="B82" s="41" t="s">
        <v>32</v>
      </c>
      <c r="C82" s="41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87560</v>
      </c>
      <c r="G83" s="11">
        <f>D83/1000*E83*F83</f>
        <v>2.6267999999999998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13654</v>
      </c>
      <c r="G84" s="11">
        <f t="shared" ref="G84:G85" si="10">D84/1000*E84*F84</f>
        <v>5.4616000000000007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13281</v>
      </c>
      <c r="G85" s="11">
        <f t="shared" si="10"/>
        <v>5.3124000000000002</v>
      </c>
    </row>
    <row r="86" spans="1:9" ht="30" customHeight="1" outlineLevel="1" thickTop="1" thickBot="1" x14ac:dyDescent="0.3">
      <c r="E86" s="42" t="s">
        <v>39</v>
      </c>
      <c r="F86" s="43"/>
      <c r="G86" s="20">
        <f>SUM(G83:G85)</f>
        <v>13.4008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40" t="s">
        <v>55</v>
      </c>
      <c r="C88" s="40"/>
      <c r="D88" s="40"/>
      <c r="E88" s="40"/>
      <c r="F88" s="40"/>
      <c r="G88" s="40"/>
      <c r="H88" s="19">
        <f>ROUNDUP(G93,0)</f>
        <v>15</v>
      </c>
      <c r="I88" s="7" t="s">
        <v>40</v>
      </c>
    </row>
    <row r="89" spans="1:9" ht="57" customHeight="1" outlineLevel="1" thickTop="1" x14ac:dyDescent="0.25">
      <c r="B89" s="41" t="s">
        <v>32</v>
      </c>
      <c r="C89" s="41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87560</v>
      </c>
      <c r="G90" s="11">
        <f>D90/1000*E90*F90</f>
        <v>2.9770400000000006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13654</v>
      </c>
      <c r="G91" s="11">
        <f t="shared" ref="G91:G92" si="11">D91/1000*E91*F91</f>
        <v>6.0077600000000011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373</v>
      </c>
      <c r="G92" s="11">
        <f t="shared" si="11"/>
        <v>5.968</v>
      </c>
    </row>
    <row r="93" spans="1:9" ht="30" customHeight="1" outlineLevel="1" thickTop="1" thickBot="1" x14ac:dyDescent="0.3">
      <c r="E93" s="42" t="s">
        <v>39</v>
      </c>
      <c r="F93" s="43"/>
      <c r="G93" s="20">
        <f>SUM(G90:G92)</f>
        <v>14.952800000000002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40" t="s">
        <v>56</v>
      </c>
      <c r="C95" s="40"/>
      <c r="D95" s="40"/>
      <c r="E95" s="40"/>
      <c r="F95" s="40"/>
      <c r="G95" s="40"/>
      <c r="H95" s="19">
        <f>ROUNDUP(G103,0)</f>
        <v>583</v>
      </c>
      <c r="I95" s="7" t="s">
        <v>40</v>
      </c>
    </row>
    <row r="96" spans="1:9" ht="57" customHeight="1" outlineLevel="1" thickTop="1" x14ac:dyDescent="0.25">
      <c r="B96" s="41" t="s">
        <v>32</v>
      </c>
      <c r="C96" s="41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87560</v>
      </c>
      <c r="G97" s="11">
        <f>D97/1000*E97*F97</f>
        <v>10.945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73906</v>
      </c>
      <c r="G98" s="11">
        <f t="shared" ref="G98:G100" si="12">D98/1000*E98*F98</f>
        <v>11.085899999999999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6793</v>
      </c>
      <c r="G99" s="11">
        <f t="shared" si="12"/>
        <v>13.586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4300</v>
      </c>
      <c r="G100" s="11">
        <f t="shared" si="12"/>
        <v>247.25</v>
      </c>
    </row>
    <row r="101" spans="1:9" outlineLevel="1" x14ac:dyDescent="0.25">
      <c r="B101" s="45" t="s">
        <v>37</v>
      </c>
      <c r="C101" s="47" t="s">
        <v>57</v>
      </c>
      <c r="D101" s="48"/>
      <c r="E101" s="48"/>
      <c r="F101" s="49"/>
      <c r="G101" s="11"/>
    </row>
    <row r="102" spans="1:9" ht="59.25" customHeight="1" outlineLevel="1" thickBot="1" x14ac:dyDescent="0.3">
      <c r="B102" s="46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4287</v>
      </c>
      <c r="G102" s="11">
        <f t="shared" ref="G102" si="13">D102/1000*E102*F102</f>
        <v>300.09000000000003</v>
      </c>
    </row>
    <row r="103" spans="1:9" ht="30" customHeight="1" outlineLevel="1" thickTop="1" thickBot="1" x14ac:dyDescent="0.3">
      <c r="E103" s="42" t="s">
        <v>39</v>
      </c>
      <c r="F103" s="43"/>
      <c r="G103" s="20">
        <f>SUM(G97:G102)</f>
        <v>582.95690000000002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40" t="s">
        <v>58</v>
      </c>
      <c r="C105" s="40"/>
      <c r="D105" s="40"/>
      <c r="E105" s="40"/>
      <c r="F105" s="40"/>
      <c r="G105" s="40"/>
      <c r="H105" s="19">
        <f>ROUNDUP(G113,0)</f>
        <v>162</v>
      </c>
      <c r="I105" s="7" t="s">
        <v>40</v>
      </c>
    </row>
    <row r="106" spans="1:9" ht="57" customHeight="1" outlineLevel="1" thickTop="1" x14ac:dyDescent="0.25">
      <c r="B106" s="41" t="s">
        <v>32</v>
      </c>
      <c r="C106" s="41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87560</v>
      </c>
      <c r="G107" s="11">
        <f>D107/1000*E107*F107</f>
        <v>10.945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73906</v>
      </c>
      <c r="G108" s="11">
        <f t="shared" ref="G108:G110" si="14">D108/1000*E108*F108</f>
        <v>11.085899999999999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6793</v>
      </c>
      <c r="G109" s="11">
        <f t="shared" si="14"/>
        <v>14.095475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1223</v>
      </c>
      <c r="G110" s="11">
        <f t="shared" si="14"/>
        <v>44.639499999999998</v>
      </c>
    </row>
    <row r="111" spans="1:9" outlineLevel="1" x14ac:dyDescent="0.25">
      <c r="B111" s="45" t="s">
        <v>37</v>
      </c>
      <c r="C111" s="47" t="s">
        <v>57</v>
      </c>
      <c r="D111" s="48"/>
      <c r="E111" s="48"/>
      <c r="F111" s="49"/>
      <c r="G111" s="11"/>
    </row>
    <row r="112" spans="1:9" ht="59.25" customHeight="1" outlineLevel="1" thickBot="1" x14ac:dyDescent="0.3">
      <c r="B112" s="46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1101</v>
      </c>
      <c r="G112" s="11">
        <f t="shared" ref="G112" si="15">D112/1000*E112*F112</f>
        <v>80.37299999999999</v>
      </c>
    </row>
    <row r="113" spans="1:9" ht="30" customHeight="1" outlineLevel="1" thickTop="1" thickBot="1" x14ac:dyDescent="0.3">
      <c r="E113" s="42" t="s">
        <v>39</v>
      </c>
      <c r="F113" s="43"/>
      <c r="G113" s="20">
        <f>SUM(G107:G112)</f>
        <v>161.13887499999998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40" t="s">
        <v>59</v>
      </c>
      <c r="C115" s="40"/>
      <c r="D115" s="40"/>
      <c r="E115" s="40"/>
      <c r="F115" s="40"/>
      <c r="G115" s="40"/>
      <c r="H115" s="19">
        <f>ROUNDUP(G123,0)</f>
        <v>371</v>
      </c>
      <c r="I115" s="7" t="s">
        <v>40</v>
      </c>
    </row>
    <row r="116" spans="1:9" ht="57" customHeight="1" outlineLevel="1" thickTop="1" x14ac:dyDescent="0.25">
      <c r="B116" s="41" t="s">
        <v>32</v>
      </c>
      <c r="C116" s="41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87560</v>
      </c>
      <c r="G117" s="11">
        <f>D117/1000*E117*F117</f>
        <v>6.5669999999999993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73906</v>
      </c>
      <c r="G118" s="11">
        <f t="shared" ref="G118:G120" si="16">D118/1000*E118*F118</f>
        <v>6.4667750000000002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6793</v>
      </c>
      <c r="G119" s="11">
        <f t="shared" si="16"/>
        <v>7.9817750000000007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5568</v>
      </c>
      <c r="G120" s="11">
        <f t="shared" si="16"/>
        <v>115.536</v>
      </c>
    </row>
    <row r="121" spans="1:9" outlineLevel="1" x14ac:dyDescent="0.25">
      <c r="B121" s="45" t="s">
        <v>37</v>
      </c>
      <c r="C121" s="47" t="s">
        <v>57</v>
      </c>
      <c r="D121" s="48"/>
      <c r="E121" s="48"/>
      <c r="F121" s="49"/>
      <c r="G121" s="11"/>
    </row>
    <row r="122" spans="1:9" ht="59.25" customHeight="1" outlineLevel="1" thickBot="1" x14ac:dyDescent="0.3">
      <c r="B122" s="46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5568</v>
      </c>
      <c r="G122" s="11">
        <f t="shared" ref="G122" si="17">D122/1000*E122*F122</f>
        <v>233.85600000000002</v>
      </c>
    </row>
    <row r="123" spans="1:9" ht="30" customHeight="1" outlineLevel="1" thickTop="1" thickBot="1" x14ac:dyDescent="0.3">
      <c r="E123" s="42" t="s">
        <v>39</v>
      </c>
      <c r="F123" s="43"/>
      <c r="G123" s="20">
        <f>SUM(G117:G122)</f>
        <v>370.40755000000001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40" t="s">
        <v>60</v>
      </c>
      <c r="C125" s="40"/>
      <c r="D125" s="40"/>
      <c r="E125" s="40"/>
      <c r="F125" s="40"/>
      <c r="G125" s="40"/>
      <c r="H125" s="19">
        <f>ROUNDUP(G133,0)</f>
        <v>21</v>
      </c>
      <c r="I125" s="7" t="s">
        <v>40</v>
      </c>
    </row>
    <row r="126" spans="1:9" ht="57" customHeight="1" outlineLevel="1" thickTop="1" x14ac:dyDescent="0.25">
      <c r="B126" s="41" t="s">
        <v>32</v>
      </c>
      <c r="C126" s="41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87560</v>
      </c>
      <c r="G127" s="11">
        <f>D127/1000*E127*F127</f>
        <v>6.5669999999999993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73906</v>
      </c>
      <c r="G128" s="11">
        <f t="shared" ref="G128:G130" si="18">D128/1000*E128*F128</f>
        <v>5.5429499999999994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6793</v>
      </c>
      <c r="G129" s="11">
        <f t="shared" si="18"/>
        <v>7.6421249999999992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98</v>
      </c>
      <c r="G130" s="11">
        <f t="shared" si="18"/>
        <v>0.49</v>
      </c>
    </row>
    <row r="131" spans="1:9" outlineLevel="1" x14ac:dyDescent="0.25">
      <c r="B131" s="45" t="s">
        <v>37</v>
      </c>
      <c r="C131" s="47" t="s">
        <v>57</v>
      </c>
      <c r="D131" s="48"/>
      <c r="E131" s="48"/>
      <c r="F131" s="49"/>
      <c r="G131" s="11"/>
    </row>
    <row r="132" spans="1:9" ht="59.25" customHeight="1" outlineLevel="1" thickBot="1" x14ac:dyDescent="0.3">
      <c r="B132" s="46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98</v>
      </c>
      <c r="G132" s="11">
        <f t="shared" ref="G132" si="19">D132/1000*E132*F132</f>
        <v>0.49</v>
      </c>
    </row>
    <row r="133" spans="1:9" ht="30" customHeight="1" outlineLevel="1" thickTop="1" thickBot="1" x14ac:dyDescent="0.3">
      <c r="E133" s="42" t="s">
        <v>39</v>
      </c>
      <c r="F133" s="43"/>
      <c r="G133" s="20">
        <f>SUM(G127:G132)</f>
        <v>20.732074999999995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40" t="s">
        <v>61</v>
      </c>
      <c r="C135" s="40"/>
      <c r="D135" s="40"/>
      <c r="E135" s="40"/>
      <c r="F135" s="40"/>
      <c r="G135" s="40"/>
      <c r="H135" s="19">
        <f>ROUNDUP(G143,0)</f>
        <v>5</v>
      </c>
      <c r="I135" s="7" t="s">
        <v>40</v>
      </c>
    </row>
    <row r="136" spans="1:9" ht="57" customHeight="1" outlineLevel="1" thickTop="1" x14ac:dyDescent="0.25">
      <c r="B136" s="41" t="s">
        <v>32</v>
      </c>
      <c r="C136" s="41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87560</v>
      </c>
      <c r="G137" s="11">
        <f>D137/1000*E137*F137</f>
        <v>1.0945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73906</v>
      </c>
      <c r="G138" s="11">
        <f t="shared" ref="G138:G140" si="20">D138/1000*E138*F138</f>
        <v>1.10859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6793</v>
      </c>
      <c r="G139" s="11">
        <f t="shared" si="20"/>
        <v>1.3586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53</v>
      </c>
      <c r="G140" s="11">
        <f t="shared" si="20"/>
        <v>0.46375000000000005</v>
      </c>
    </row>
    <row r="141" spans="1:9" outlineLevel="1" x14ac:dyDescent="0.25">
      <c r="B141" s="45" t="s">
        <v>37</v>
      </c>
      <c r="C141" s="47" t="s">
        <v>57</v>
      </c>
      <c r="D141" s="48"/>
      <c r="E141" s="48"/>
      <c r="F141" s="49"/>
      <c r="G141" s="11"/>
    </row>
    <row r="142" spans="1:9" ht="59.25" customHeight="1" outlineLevel="1" thickBot="1" x14ac:dyDescent="0.3">
      <c r="B142" s="46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53</v>
      </c>
      <c r="G142" s="11">
        <f t="shared" ref="G142" si="21">D142/1000*E142*F142</f>
        <v>0.90100000000000002</v>
      </c>
    </row>
    <row r="143" spans="1:9" ht="30" customHeight="1" outlineLevel="1" thickTop="1" thickBot="1" x14ac:dyDescent="0.3">
      <c r="E143" s="42" t="s">
        <v>39</v>
      </c>
      <c r="F143" s="43"/>
      <c r="G143" s="20">
        <f>SUM(G137:G142)</f>
        <v>4.9264399999999995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40" t="s">
        <v>62</v>
      </c>
      <c r="C145" s="40"/>
      <c r="D145" s="40"/>
      <c r="E145" s="40"/>
      <c r="F145" s="40"/>
      <c r="G145" s="40"/>
      <c r="H145" s="19">
        <f>ROUNDUP(G152,0)</f>
        <v>246</v>
      </c>
      <c r="I145" s="7" t="s">
        <v>40</v>
      </c>
    </row>
    <row r="146" spans="1:9" ht="57" customHeight="1" outlineLevel="1" thickTop="1" x14ac:dyDescent="0.25">
      <c r="B146" s="41" t="s">
        <v>32</v>
      </c>
      <c r="C146" s="41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87560</v>
      </c>
      <c r="G147" s="11">
        <f>D147/1000*E147*F147</f>
        <v>26.267999999999997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73906</v>
      </c>
      <c r="G148" s="11">
        <f t="shared" ref="G148:G149" si="22">D148/1000*E148*F148</f>
        <v>26.606159999999999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17351</v>
      </c>
      <c r="G149" s="11">
        <f t="shared" si="22"/>
        <v>55.523200000000003</v>
      </c>
    </row>
    <row r="150" spans="1:9" outlineLevel="1" x14ac:dyDescent="0.25">
      <c r="B150" s="45" t="s">
        <v>36</v>
      </c>
      <c r="C150" s="47" t="s">
        <v>57</v>
      </c>
      <c r="D150" s="48"/>
      <c r="E150" s="48"/>
      <c r="F150" s="49"/>
      <c r="G150" s="11"/>
    </row>
    <row r="151" spans="1:9" ht="59.25" customHeight="1" outlineLevel="1" thickBot="1" x14ac:dyDescent="0.3">
      <c r="B151" s="46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17137</v>
      </c>
      <c r="G151" s="11">
        <f t="shared" ref="G151" si="23">D151/1000*E151*F151</f>
        <v>137.096</v>
      </c>
    </row>
    <row r="152" spans="1:9" ht="30" customHeight="1" outlineLevel="1" thickTop="1" thickBot="1" x14ac:dyDescent="0.3">
      <c r="E152" s="42" t="s">
        <v>39</v>
      </c>
      <c r="F152" s="43"/>
      <c r="G152" s="20">
        <f>SUM(G147:G151)</f>
        <v>245.49336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40" t="s">
        <v>63</v>
      </c>
      <c r="C154" s="40"/>
      <c r="D154" s="40"/>
      <c r="E154" s="40"/>
      <c r="F154" s="40"/>
      <c r="G154" s="40"/>
      <c r="H154" s="19">
        <f>ROUNDUP(G161,0)</f>
        <v>4</v>
      </c>
      <c r="I154" s="7" t="s">
        <v>40</v>
      </c>
    </row>
    <row r="155" spans="1:9" ht="57" customHeight="1" outlineLevel="1" thickTop="1" x14ac:dyDescent="0.25">
      <c r="B155" s="41" t="s">
        <v>32</v>
      </c>
      <c r="C155" s="41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87560</v>
      </c>
      <c r="G156" s="11">
        <f>D156/1000*E156*F156</f>
        <v>0.7004800000000001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13654</v>
      </c>
      <c r="G157" s="11">
        <f t="shared" ref="G157:G158" si="24">D157/1000*E157*F157</f>
        <v>1.0240499999999999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373</v>
      </c>
      <c r="G158" s="11">
        <f t="shared" si="24"/>
        <v>1.865</v>
      </c>
    </row>
    <row r="159" spans="1:9" outlineLevel="1" x14ac:dyDescent="0.25">
      <c r="B159" s="45" t="s">
        <v>36</v>
      </c>
      <c r="C159" s="47" t="s">
        <v>57</v>
      </c>
      <c r="D159" s="48"/>
      <c r="E159" s="48"/>
      <c r="F159" s="49"/>
      <c r="G159" s="11"/>
    </row>
    <row r="160" spans="1:9" ht="32.25" customHeight="1" outlineLevel="1" thickBot="1" x14ac:dyDescent="0.3">
      <c r="B160" s="46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373</v>
      </c>
      <c r="G160" s="11">
        <f t="shared" ref="G160" si="25">D160/1000*E160*F160</f>
        <v>0.373</v>
      </c>
    </row>
    <row r="161" spans="1:9" ht="30" customHeight="1" outlineLevel="1" thickTop="1" thickBot="1" x14ac:dyDescent="0.3">
      <c r="E161" s="42" t="s">
        <v>39</v>
      </c>
      <c r="F161" s="43"/>
      <c r="G161" s="20">
        <f>SUM(G156:G160)</f>
        <v>3.9625300000000001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40" t="s">
        <v>64</v>
      </c>
      <c r="C163" s="40"/>
      <c r="D163" s="40"/>
      <c r="E163" s="40"/>
      <c r="F163" s="40"/>
      <c r="G163" s="40"/>
      <c r="H163" s="19">
        <f>ROUNDUP(G170,0)</f>
        <v>19</v>
      </c>
      <c r="I163" s="7" t="s">
        <v>40</v>
      </c>
    </row>
    <row r="164" spans="1:9" ht="57" customHeight="1" outlineLevel="1" thickTop="1" x14ac:dyDescent="0.25">
      <c r="B164" s="41" t="s">
        <v>32</v>
      </c>
      <c r="C164" s="41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87560</v>
      </c>
      <c r="G165" s="11">
        <f>D165/1000*E165*F165</f>
        <v>1.7512000000000001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73906</v>
      </c>
      <c r="G166" s="11">
        <f t="shared" ref="G166:G167" si="26">D166/1000*E166*F166</f>
        <v>2.2171799999999999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973</v>
      </c>
      <c r="G167" s="11">
        <f t="shared" si="26"/>
        <v>7.0542500000000006</v>
      </c>
    </row>
    <row r="168" spans="1:9" outlineLevel="1" x14ac:dyDescent="0.25">
      <c r="B168" s="45" t="s">
        <v>36</v>
      </c>
      <c r="C168" s="47" t="s">
        <v>57</v>
      </c>
      <c r="D168" s="48"/>
      <c r="E168" s="48"/>
      <c r="F168" s="49"/>
      <c r="G168" s="11"/>
    </row>
    <row r="169" spans="1:9" ht="46.5" customHeight="1" outlineLevel="1" thickBot="1" x14ac:dyDescent="0.3">
      <c r="B169" s="46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457</v>
      </c>
      <c r="G169" s="11">
        <f t="shared" ref="G169" si="27">D169/1000*E169*F169</f>
        <v>7.3120000000000003</v>
      </c>
    </row>
    <row r="170" spans="1:9" ht="30" customHeight="1" outlineLevel="1" thickTop="1" thickBot="1" x14ac:dyDescent="0.3">
      <c r="E170" s="42" t="s">
        <v>39</v>
      </c>
      <c r="F170" s="43"/>
      <c r="G170" s="20">
        <f>SUM(G165:G169)</f>
        <v>18.334630000000001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40" t="s">
        <v>65</v>
      </c>
      <c r="C172" s="40"/>
      <c r="D172" s="40"/>
      <c r="E172" s="40"/>
      <c r="F172" s="40"/>
      <c r="G172" s="40"/>
      <c r="H172" s="19">
        <f>ROUNDUP(G179,0)</f>
        <v>159</v>
      </c>
      <c r="I172" s="7" t="s">
        <v>40</v>
      </c>
    </row>
    <row r="173" spans="1:9" ht="57" customHeight="1" outlineLevel="1" thickTop="1" x14ac:dyDescent="0.25">
      <c r="B173" s="41" t="s">
        <v>32</v>
      </c>
      <c r="C173" s="41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87560</v>
      </c>
      <c r="G174" s="11">
        <f>D174/1000*E174*F174</f>
        <v>0.87560000000000004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20889</v>
      </c>
      <c r="G175" s="11">
        <f t="shared" ref="G175:G176" si="28">D175/1000*E175*F175</f>
        <v>1.8800099999999997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20889</v>
      </c>
      <c r="G176" s="11">
        <f t="shared" si="28"/>
        <v>52.222500000000004</v>
      </c>
    </row>
    <row r="177" spans="1:9" outlineLevel="1" x14ac:dyDescent="0.25">
      <c r="B177" s="45" t="s">
        <v>36</v>
      </c>
      <c r="C177" s="47" t="s">
        <v>57</v>
      </c>
      <c r="D177" s="48"/>
      <c r="E177" s="48"/>
      <c r="F177" s="49"/>
      <c r="G177" s="11"/>
    </row>
    <row r="178" spans="1:9" ht="46.5" customHeight="1" outlineLevel="1" thickBot="1" x14ac:dyDescent="0.3">
      <c r="B178" s="46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20735</v>
      </c>
      <c r="G178" s="11">
        <f t="shared" ref="G178" si="29">D178/1000*E178*F178</f>
        <v>103.675</v>
      </c>
    </row>
    <row r="179" spans="1:9" ht="30" customHeight="1" outlineLevel="1" thickTop="1" thickBot="1" x14ac:dyDescent="0.3">
      <c r="E179" s="42" t="s">
        <v>39</v>
      </c>
      <c r="F179" s="43"/>
      <c r="G179" s="20">
        <f>SUM(G174:G178)</f>
        <v>158.65311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40" t="s">
        <v>66</v>
      </c>
      <c r="C181" s="40"/>
      <c r="D181" s="40"/>
      <c r="E181" s="40"/>
      <c r="F181" s="40"/>
      <c r="G181" s="40"/>
      <c r="H181" s="19">
        <f>ROUNDUP(G185,0)</f>
        <v>5</v>
      </c>
      <c r="I181" s="7" t="s">
        <v>40</v>
      </c>
    </row>
    <row r="182" spans="1:9" ht="57" customHeight="1" outlineLevel="1" thickTop="1" x14ac:dyDescent="0.25">
      <c r="B182" s="41" t="s">
        <v>32</v>
      </c>
      <c r="C182" s="41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87560</v>
      </c>
      <c r="G183" s="11">
        <f>D183/1000*E183*F183</f>
        <v>2.1890000000000001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73906</v>
      </c>
      <c r="G184" s="11">
        <f t="shared" ref="G184" si="30">D184/1000*E184*F184</f>
        <v>2.2171799999999999</v>
      </c>
    </row>
    <row r="185" spans="1:9" ht="30" customHeight="1" outlineLevel="1" thickTop="1" thickBot="1" x14ac:dyDescent="0.3">
      <c r="E185" s="42" t="s">
        <v>39</v>
      </c>
      <c r="F185" s="43"/>
      <c r="G185" s="20">
        <f>SUM(G183:G184)</f>
        <v>4.40618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40" t="s">
        <v>67</v>
      </c>
      <c r="C187" s="40"/>
      <c r="D187" s="40"/>
      <c r="E187" s="40"/>
      <c r="F187" s="40"/>
      <c r="G187" s="40"/>
      <c r="H187" s="19">
        <f>ROUNDUP(G192,0)</f>
        <v>7</v>
      </c>
      <c r="I187" s="7" t="s">
        <v>40</v>
      </c>
    </row>
    <row r="188" spans="1:9" ht="57" customHeight="1" outlineLevel="1" thickTop="1" x14ac:dyDescent="0.25">
      <c r="B188" s="41" t="s">
        <v>32</v>
      </c>
      <c r="C188" s="41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87560</v>
      </c>
      <c r="G189" s="11">
        <f>D189/1000*E189*F189</f>
        <v>2.6268000000000002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73906</v>
      </c>
      <c r="G190" s="11">
        <f t="shared" ref="G190:G191" si="31">D190/1000*E190*F190</f>
        <v>2.5867099999999996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13654</v>
      </c>
      <c r="G191" s="11">
        <f t="shared" si="31"/>
        <v>1.672615</v>
      </c>
    </row>
    <row r="192" spans="1:9" ht="30" customHeight="1" outlineLevel="1" thickTop="1" thickBot="1" x14ac:dyDescent="0.3">
      <c r="E192" s="42" t="s">
        <v>39</v>
      </c>
      <c r="F192" s="43"/>
      <c r="G192" s="20">
        <f>SUM(G189:G191)</f>
        <v>6.8861249999999998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40" t="s">
        <v>68</v>
      </c>
      <c r="C194" s="40"/>
      <c r="D194" s="40"/>
      <c r="E194" s="40"/>
      <c r="F194" s="40"/>
      <c r="G194" s="40"/>
      <c r="H194" s="19">
        <f>ROUNDUP(G198,0)</f>
        <v>6</v>
      </c>
      <c r="I194" s="7" t="s">
        <v>40</v>
      </c>
    </row>
    <row r="195" spans="1:9" ht="57" customHeight="1" outlineLevel="1" thickTop="1" x14ac:dyDescent="0.25">
      <c r="B195" s="41" t="s">
        <v>32</v>
      </c>
      <c r="C195" s="41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87560</v>
      </c>
      <c r="G196" s="11">
        <f>D196/1000*E196*F196</f>
        <v>4.3780000000000001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13654</v>
      </c>
      <c r="G197" s="11">
        <f t="shared" ref="G197" si="32">D197/1000*E197*F197</f>
        <v>1.3654000000000002</v>
      </c>
    </row>
    <row r="198" spans="1:9" ht="30" customHeight="1" outlineLevel="1" thickTop="1" thickBot="1" x14ac:dyDescent="0.3">
      <c r="E198" s="42" t="s">
        <v>39</v>
      </c>
      <c r="F198" s="43"/>
      <c r="G198" s="20">
        <f>SUM(G196:G197)</f>
        <v>5.7434000000000003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40" t="s">
        <v>69</v>
      </c>
      <c r="C200" s="40"/>
      <c r="D200" s="40"/>
      <c r="E200" s="40"/>
      <c r="F200" s="40"/>
      <c r="G200" s="40"/>
      <c r="H200" s="19">
        <f>ROUNDUP(G204,0)</f>
        <v>9</v>
      </c>
      <c r="I200" s="7" t="s">
        <v>40</v>
      </c>
    </row>
    <row r="201" spans="1:9" ht="57" customHeight="1" outlineLevel="1" thickTop="1" x14ac:dyDescent="0.25">
      <c r="B201" s="41" t="s">
        <v>32</v>
      </c>
      <c r="C201" s="41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87560</v>
      </c>
      <c r="G202" s="11">
        <f>D202/1000*E202*F202</f>
        <v>4.3780000000000001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73906</v>
      </c>
      <c r="G203" s="11">
        <f t="shared" ref="G203" si="33">D203/1000*E203*F203</f>
        <v>3.6953</v>
      </c>
    </row>
    <row r="204" spans="1:9" ht="30" customHeight="1" outlineLevel="1" thickTop="1" thickBot="1" x14ac:dyDescent="0.3">
      <c r="E204" s="42" t="s">
        <v>39</v>
      </c>
      <c r="F204" s="43"/>
      <c r="G204" s="20">
        <f>SUM(G202:G203)</f>
        <v>8.0732999999999997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E18:F18"/>
    <mergeCell ref="B20:G20"/>
    <mergeCell ref="B21:C21"/>
    <mergeCell ref="E28:F28"/>
    <mergeCell ref="B5:C5"/>
    <mergeCell ref="B4:G4"/>
    <mergeCell ref="E10:F10"/>
    <mergeCell ref="A2:I2"/>
    <mergeCell ref="B12:G12"/>
    <mergeCell ref="B13:C13"/>
    <mergeCell ref="B30:G30"/>
    <mergeCell ref="B31:C31"/>
    <mergeCell ref="E37:F37"/>
    <mergeCell ref="B39:G39"/>
    <mergeCell ref="B40:C40"/>
    <mergeCell ref="E46:F46"/>
    <mergeCell ref="B48:G48"/>
    <mergeCell ref="B49:C49"/>
    <mergeCell ref="E55:F55"/>
    <mergeCell ref="B57:G57"/>
    <mergeCell ref="B58:C58"/>
    <mergeCell ref="E61:F61"/>
    <mergeCell ref="B63:G63"/>
    <mergeCell ref="B64:C64"/>
    <mergeCell ref="E70:F70"/>
    <mergeCell ref="B68:B69"/>
    <mergeCell ref="C68:F68"/>
    <mergeCell ref="B72:G72"/>
    <mergeCell ref="B73:C73"/>
    <mergeCell ref="B77:B78"/>
    <mergeCell ref="C77:F77"/>
    <mergeCell ref="E79:F79"/>
    <mergeCell ref="B81:G81"/>
    <mergeCell ref="B82:C82"/>
    <mergeCell ref="E86:F86"/>
    <mergeCell ref="B88:G88"/>
    <mergeCell ref="B89:C89"/>
    <mergeCell ref="E93:F93"/>
    <mergeCell ref="B95:G95"/>
    <mergeCell ref="B96:C96"/>
    <mergeCell ref="B101:B102"/>
    <mergeCell ref="C101:F101"/>
    <mergeCell ref="E103:F103"/>
    <mergeCell ref="B105:G105"/>
    <mergeCell ref="B106:C106"/>
    <mergeCell ref="B111:B112"/>
    <mergeCell ref="C111:F111"/>
    <mergeCell ref="E113:F113"/>
    <mergeCell ref="B115:G115"/>
    <mergeCell ref="B116:C116"/>
    <mergeCell ref="B121:B122"/>
    <mergeCell ref="C121:F121"/>
    <mergeCell ref="E123:F123"/>
    <mergeCell ref="B125:G125"/>
    <mergeCell ref="B126:C126"/>
    <mergeCell ref="B131:B132"/>
    <mergeCell ref="C131:F131"/>
    <mergeCell ref="E133:F133"/>
    <mergeCell ref="B135:G135"/>
    <mergeCell ref="B136:C136"/>
    <mergeCell ref="B141:B142"/>
    <mergeCell ref="C141:F141"/>
    <mergeCell ref="E143:F143"/>
    <mergeCell ref="B145:G145"/>
    <mergeCell ref="B146:C146"/>
    <mergeCell ref="B150:B151"/>
    <mergeCell ref="C150:F150"/>
    <mergeCell ref="E152:F152"/>
    <mergeCell ref="B154:G154"/>
    <mergeCell ref="B155:C155"/>
    <mergeCell ref="B159:B160"/>
    <mergeCell ref="C159:F159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Milena Stefanova</cp:lastModifiedBy>
  <cp:lastPrinted>2023-01-18T08:55:06Z</cp:lastPrinted>
  <dcterms:created xsi:type="dcterms:W3CDTF">2021-02-23T08:19:08Z</dcterms:created>
  <dcterms:modified xsi:type="dcterms:W3CDTF">2023-01-24T13:25:55Z</dcterms:modified>
</cp:coreProperties>
</file>