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fo TBO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<sst xmlns="http://schemas.openxmlformats.org/spreadsheetml/2006/main" count="53" uniqueCount="52">
  <si>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- в дейност 623 "Чистота"</t>
  </si>
  <si>
    <t xml:space="preserve"> - в дейност 627 "Управление на дейностите по отпадъци"</t>
  </si>
  <si>
    <t xml:space="preserve"> - по §§ 61-00 - за отчисленията по чл. 60 и 64 от Закона за управление на отпадъците </t>
  </si>
  <si>
    <t>в т. ч. за капиталови разходи</t>
  </si>
  <si>
    <t xml:space="preserve">план </t>
  </si>
  <si>
    <t>отчет</t>
  </si>
  <si>
    <t xml:space="preserve"> - по §§ 37-00  - за внесен ДДС</t>
  </si>
  <si>
    <t xml:space="preserve"> - за осигуряване на съдове за съхраняване на битовите отпадъци - контейнери, кофи и други 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</si>
  <si>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</si>
  <si>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</si>
  <si>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</t>
  </si>
  <si>
    <t xml:space="preserve"> - по §§ 93-36  - за отчисленията по чл. 60 и 64 от Закона за управление на отпадъците (в случаите, когато общината е собственик на депото) </t>
  </si>
  <si>
    <t>Информация за изпълнението на план-сметката по чл. 66 (в сила до 1.01.2022 г.) от Закона за местните данъци и такси (ЗМДТ) за 2020 г.</t>
  </si>
  <si>
    <t>2. Разпределение на разходите и др. плащания от план-сметката в бюджета/отчета за касово изпълнение на бюджета на общината за 2020 г. по позиции от ЕБК:</t>
  </si>
  <si>
    <t>1. Стойност на одобрената план-сметката за необходимите разходи по чл. 66 от ЗМДТ за 2020 г. и касово изпълнение към 31.12.2020 г. (лв), в т.ч.:</t>
  </si>
  <si>
    <t>НЕЛСЕН БИТОВО</t>
  </si>
  <si>
    <t>ЗИМНО СЕЛА</t>
  </si>
  <si>
    <t>ЗИМНО ВТ</t>
  </si>
  <si>
    <t>ДЕПОНИРАНЕ БО</t>
  </si>
  <si>
    <t>ПОЧИСТВАНЕ ЗЕЛЕНИ ПЛОЩИ</t>
  </si>
  <si>
    <t>НЕРЕГЛАМЕНТИРАНИ СМЕТИЩА</t>
  </si>
  <si>
    <t>ДЕПО ЛЕДЕНИК</t>
  </si>
  <si>
    <t>РЕКУЛТИВАЦИЯ НАДЗОР ДЕПО ШЕРЕМЕТЯ 51-00</t>
  </si>
  <si>
    <t>МАТЕРИАЛИ ЗА ХРАСТОРЕЗИ КМЕТСТВА</t>
  </si>
  <si>
    <t>КОНТЕЙНЕРИ БОБЪР</t>
  </si>
  <si>
    <t>ПАРКОВИ И УЛИЧНИ КОШЧЕТА</t>
  </si>
  <si>
    <t>ПОДЗЕМНИ КОНТЕЙНЕРИ</t>
  </si>
  <si>
    <t>ДЖИ ПИ ЕС СНЕГОРИНИ</t>
  </si>
  <si>
    <t>ГОРИВО ЗА СНЕГОПОЧИСТВАНЕ КМЕТСТВА</t>
  </si>
  <si>
    <t>ВЪЗНАГР КМЕТСТВА НАРЯДИ</t>
  </si>
  <si>
    <t>ЧЛЕНСКИ ВНОС</t>
  </si>
  <si>
    <t>ЗАКРИВАНЕ ДЕПО ЗА БО КИЛИФАРЕВО</t>
  </si>
  <si>
    <t>ОХРАНА ДЕПО ШЕРЕМЕТЯ</t>
  </si>
  <si>
    <t>РАБОТНО ОБЛЕКЛО КМЕТСТВА</t>
  </si>
  <si>
    <t>ОБЩА СТОЙНОСТ НА ОТЧЕТ ВТ</t>
  </si>
  <si>
    <t>ОБЩО ПО Т.1</t>
  </si>
  <si>
    <t>ОБЩО ПО Т.2</t>
  </si>
  <si>
    <t>ОБЩО ПО Т.3</t>
  </si>
  <si>
    <t>ОБЩО ПО Т.4</t>
  </si>
  <si>
    <t xml:space="preserve"> - по други позициии от ЕБК (посочват се изрично със съответния размер на всяко плащане): §§ 95-09 - /-/  6272 лева </t>
  </si>
  <si>
    <t xml:space="preserve"> - от ПУДООС - 1 405 691 лева;               </t>
  </si>
  <si>
    <t xml:space="preserve"> - възстановени отчисления от РИОСВ по чл.60 от Закона за управление на отпадъците - 96 043 лева;</t>
  </si>
  <si>
    <t xml:space="preserve"> - собствени бюджетни средства - 183 087 лева.</t>
  </si>
  <si>
    <t xml:space="preserve">Забележки: 1. Неравнението в Колона план на план-сметката е в резултат на планираните амортизации на активи в размер на 108 484 лева.
                      2. Преразходът в т.1 -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на отчета е във връзка с рекултивация на закрито депо за ТБО с. Шереметя, като другите източници на финансиране са както следва: 
                   </t>
  </si>
  <si>
    <t>Приложение 8</t>
  </si>
  <si>
    <t>Кмет на Община Велико Търново</t>
  </si>
  <si>
    <t>инж. Даниел Панов</t>
  </si>
  <si>
    <t>Съгласувал,</t>
  </si>
  <si>
    <t>М. Маринов</t>
  </si>
  <si>
    <t>Директор дирекция БФ</t>
  </si>
  <si>
    <t>Д. Данчева</t>
  </si>
  <si>
    <t>Гл. счетоводител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</si>
</sst>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yyyy\-mm\-dd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2" fontId="50" fillId="0" borderId="0" xfId="0" applyNumberFormat="1" applyFont="1" applyBorder="1" applyAlignment="1" applyProtection="1">
      <alignment wrapText="1"/>
      <protection/>
    </xf>
    <xf numFmtId="164" fontId="50" fillId="0" borderId="0" xfId="0" applyNumberFormat="1" applyFont="1" applyBorder="1" applyAlignment="1" applyProtection="1">
      <alignment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3" fillId="34" borderId="10" xfId="0" applyFont="1" applyFill="1" applyBorder="1" applyAlignment="1" applyProtection="1">
      <alignment horizontal="left" vertical="center" wrapText="1"/>
      <protection/>
    </xf>
    <xf numFmtId="0" fontId="53" fillId="34" borderId="11" xfId="0" applyFont="1" applyFill="1" applyBorder="1" applyAlignment="1" applyProtection="1">
      <alignment vertical="center" wrapText="1"/>
      <protection/>
    </xf>
    <xf numFmtId="0" fontId="54" fillId="34" borderId="1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>
      <alignment/>
    </xf>
    <xf numFmtId="0" fontId="49" fillId="0" borderId="0" xfId="0" applyFont="1" applyFill="1" applyAlignment="1">
      <alignment/>
    </xf>
    <xf numFmtId="0" fontId="28" fillId="35" borderId="14" xfId="0" applyFont="1" applyFill="1" applyBorder="1" applyAlignment="1">
      <alignment/>
    </xf>
    <xf numFmtId="0" fontId="28" fillId="36" borderId="14" xfId="0" applyFont="1" applyFill="1" applyBorder="1" applyAlignment="1">
      <alignment/>
    </xf>
    <xf numFmtId="0" fontId="28" fillId="17" borderId="14" xfId="0" applyFont="1" applyFill="1" applyBorder="1" applyAlignment="1">
      <alignment/>
    </xf>
    <xf numFmtId="0" fontId="49" fillId="12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12" borderId="0" xfId="0" applyFont="1" applyFill="1" applyAlignment="1">
      <alignment/>
    </xf>
    <xf numFmtId="0" fontId="4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/>
      <protection/>
    </xf>
    <xf numFmtId="3" fontId="50" fillId="37" borderId="12" xfId="0" applyNumberFormat="1" applyFont="1" applyFill="1" applyBorder="1" applyAlignment="1" applyProtection="1">
      <alignment wrapText="1"/>
      <protection/>
    </xf>
    <xf numFmtId="3" fontId="50" fillId="33" borderId="15" xfId="0" applyNumberFormat="1" applyFont="1" applyFill="1" applyBorder="1" applyAlignment="1" applyProtection="1">
      <alignment wrapText="1"/>
      <protection locked="0"/>
    </xf>
    <xf numFmtId="3" fontId="50" fillId="0" borderId="12" xfId="0" applyNumberFormat="1" applyFont="1" applyBorder="1" applyAlignment="1" applyProtection="1">
      <alignment wrapText="1"/>
      <protection locked="0"/>
    </xf>
    <xf numFmtId="3" fontId="50" fillId="33" borderId="16" xfId="0" applyNumberFormat="1" applyFont="1" applyFill="1" applyBorder="1" applyAlignment="1" applyProtection="1">
      <alignment wrapText="1"/>
      <protection locked="0"/>
    </xf>
    <xf numFmtId="3" fontId="50" fillId="33" borderId="17" xfId="0" applyNumberFormat="1" applyFont="1" applyFill="1" applyBorder="1" applyAlignment="1" applyProtection="1">
      <alignment wrapText="1"/>
      <protection locked="0"/>
    </xf>
    <xf numFmtId="3" fontId="50" fillId="33" borderId="18" xfId="0" applyNumberFormat="1" applyFont="1" applyFill="1" applyBorder="1" applyAlignment="1" applyProtection="1">
      <alignment wrapText="1"/>
      <protection locked="0"/>
    </xf>
    <xf numFmtId="3" fontId="50" fillId="33" borderId="19" xfId="0" applyNumberFormat="1" applyFont="1" applyFill="1" applyBorder="1" applyAlignment="1" applyProtection="1">
      <alignment wrapText="1"/>
      <protection locked="0"/>
    </xf>
    <xf numFmtId="3" fontId="50" fillId="33" borderId="12" xfId="0" applyNumberFormat="1" applyFont="1" applyFill="1" applyBorder="1" applyAlignment="1" applyProtection="1">
      <alignment wrapText="1"/>
      <protection locked="0"/>
    </xf>
    <xf numFmtId="3" fontId="57" fillId="33" borderId="20" xfId="0" applyNumberFormat="1" applyFont="1" applyFill="1" applyBorder="1" applyAlignment="1" applyProtection="1">
      <alignment wrapText="1"/>
      <protection/>
    </xf>
    <xf numFmtId="0" fontId="2" fillId="0" borderId="0" xfId="56" applyFont="1" applyFill="1">
      <alignment/>
      <protection/>
    </xf>
    <xf numFmtId="0" fontId="6" fillId="0" borderId="0" xfId="0" applyFont="1" applyFill="1" applyAlignment="1">
      <alignment/>
    </xf>
    <xf numFmtId="0" fontId="3" fillId="0" borderId="0" xfId="57" applyFont="1">
      <alignment/>
      <protection/>
    </xf>
    <xf numFmtId="0" fontId="58" fillId="0" borderId="0" xfId="0" applyFont="1" applyAlignment="1">
      <alignment vertical="center"/>
    </xf>
    <xf numFmtId="0" fontId="5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50" fillId="33" borderId="11" xfId="0" applyFont="1" applyFill="1" applyBorder="1" applyAlignment="1" applyProtection="1">
      <alignment horizontal="left" vertical="center" wrapText="1"/>
      <protection locked="0"/>
    </xf>
    <xf numFmtId="0" fontId="50" fillId="33" borderId="21" xfId="0" applyFont="1" applyFill="1" applyBorder="1" applyAlignment="1" applyProtection="1">
      <alignment horizontal="center" vertical="center" wrapText="1"/>
      <protection/>
    </xf>
    <xf numFmtId="0" fontId="50" fillId="33" borderId="22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left" vertical="center" wrapText="1"/>
      <protection/>
    </xf>
    <xf numFmtId="0" fontId="50" fillId="33" borderId="25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50" fillId="33" borderId="26" xfId="0" applyFont="1" applyFill="1" applyBorder="1" applyAlignment="1" applyProtection="1">
      <alignment horizontal="left" vertical="center" wrapText="1"/>
      <protection/>
    </xf>
    <xf numFmtId="0" fontId="50" fillId="33" borderId="27" xfId="0" applyFont="1" applyFill="1" applyBorder="1" applyAlignment="1" applyProtection="1">
      <alignment horizontal="left" vertical="center" wrapText="1"/>
      <protection/>
    </xf>
    <xf numFmtId="0" fontId="53" fillId="37" borderId="10" xfId="0" applyFont="1" applyFill="1" applyBorder="1" applyAlignment="1" applyProtection="1">
      <alignment horizontal="left" vertical="center" wrapText="1"/>
      <protection/>
    </xf>
    <xf numFmtId="0" fontId="53" fillId="37" borderId="11" xfId="0" applyFont="1" applyFill="1" applyBorder="1" applyAlignment="1" applyProtection="1">
      <alignment horizontal="left" vertical="center" wrapText="1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 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9.140625" style="4" customWidth="1"/>
    <col min="2" max="2" width="74.7109375" style="4" customWidth="1"/>
    <col min="3" max="3" width="28.140625" style="4" customWidth="1"/>
    <col min="4" max="4" width="26.57421875" style="4" customWidth="1"/>
    <col min="5" max="16384" width="9.140625" style="4" customWidth="1"/>
  </cols>
  <sheetData>
    <row r="1" spans="3:4" ht="15.75">
      <c r="C1" s="5"/>
      <c r="D1" s="25" t="s">
        <v>44</v>
      </c>
    </row>
    <row r="2" ht="15.75">
      <c r="C2" s="5"/>
    </row>
    <row r="3" ht="15.75">
      <c r="C3" s="5"/>
    </row>
    <row r="4" ht="16.5" thickBot="1">
      <c r="B4" s="6"/>
    </row>
    <row r="5" spans="1:4" ht="33.75" customHeight="1" thickBot="1">
      <c r="A5" s="57" t="s">
        <v>12</v>
      </c>
      <c r="B5" s="58"/>
      <c r="C5" s="58"/>
      <c r="D5" s="59"/>
    </row>
    <row r="6" spans="1:4" ht="33.75" customHeight="1" thickBot="1">
      <c r="A6" s="10"/>
      <c r="B6" s="11"/>
      <c r="C6" s="12" t="s">
        <v>4</v>
      </c>
      <c r="D6" s="13" t="s">
        <v>5</v>
      </c>
    </row>
    <row r="7" spans="1:10" ht="41.25" customHeight="1" thickBot="1">
      <c r="A7" s="55" t="s">
        <v>14</v>
      </c>
      <c r="B7" s="56"/>
      <c r="C7" s="26">
        <f>+C8+C9+C10+C11</f>
        <v>8780000</v>
      </c>
      <c r="D7" s="26">
        <f>+D8+D9+D10+D11</f>
        <v>10158747</v>
      </c>
      <c r="E7" s="2"/>
      <c r="F7" s="2"/>
      <c r="G7" s="1"/>
      <c r="H7" s="1"/>
      <c r="I7" s="1"/>
      <c r="J7" s="1"/>
    </row>
    <row r="8" spans="1:10" ht="44.25" customHeight="1" thickBot="1">
      <c r="A8" s="42" t="s">
        <v>7</v>
      </c>
      <c r="B8" s="43"/>
      <c r="C8" s="27"/>
      <c r="D8" s="27">
        <v>148343</v>
      </c>
      <c r="E8" s="2"/>
      <c r="F8" s="2"/>
      <c r="G8" s="1"/>
      <c r="H8" s="1"/>
      <c r="I8" s="1"/>
      <c r="J8" s="1"/>
    </row>
    <row r="9" spans="1:10" ht="44.25" customHeight="1" thickBot="1">
      <c r="A9" s="42" t="s">
        <v>8</v>
      </c>
      <c r="B9" s="43"/>
      <c r="C9" s="27">
        <v>2290000</v>
      </c>
      <c r="D9" s="27">
        <f>1935626+274803</f>
        <v>2210429</v>
      </c>
      <c r="E9" s="2"/>
      <c r="F9" s="2"/>
      <c r="G9" s="1"/>
      <c r="H9" s="1"/>
      <c r="I9" s="1"/>
      <c r="J9" s="1"/>
    </row>
    <row r="10" spans="1:10" ht="66.75" customHeight="1" thickBot="1">
      <c r="A10" s="42" t="s">
        <v>9</v>
      </c>
      <c r="B10" s="43"/>
      <c r="C10" s="27">
        <v>1404000</v>
      </c>
      <c r="D10" s="27">
        <f>2675410+212033+6272</f>
        <v>2893715</v>
      </c>
      <c r="E10" s="2"/>
      <c r="F10" s="2"/>
      <c r="G10" s="1"/>
      <c r="H10" s="1"/>
      <c r="I10" s="1"/>
      <c r="J10" s="1"/>
    </row>
    <row r="11" spans="1:10" ht="48" customHeight="1" thickBot="1">
      <c r="A11" s="42" t="s">
        <v>10</v>
      </c>
      <c r="B11" s="43"/>
      <c r="C11" s="28">
        <v>5086000</v>
      </c>
      <c r="D11" s="27">
        <v>4906260</v>
      </c>
      <c r="E11" s="2"/>
      <c r="F11" s="2"/>
      <c r="G11" s="1"/>
      <c r="H11" s="1"/>
      <c r="I11" s="1"/>
      <c r="J11" s="1"/>
    </row>
    <row r="12" spans="1:4" ht="44.25" customHeight="1" thickBot="1">
      <c r="A12" s="55" t="s">
        <v>13</v>
      </c>
      <c r="B12" s="56"/>
      <c r="C12" s="26">
        <f>+C13+C15+C17+C18+C19+C20</f>
        <v>8841788</v>
      </c>
      <c r="D12" s="26">
        <f>+D13+D15+D17+D18+D19+D20</f>
        <v>10158747</v>
      </c>
    </row>
    <row r="13" spans="1:4" ht="24" customHeight="1">
      <c r="A13" s="53" t="s">
        <v>0</v>
      </c>
      <c r="B13" s="54"/>
      <c r="C13" s="29">
        <v>8331272</v>
      </c>
      <c r="D13" s="30">
        <v>9665639</v>
      </c>
    </row>
    <row r="14" spans="1:4" ht="24" customHeight="1" thickBot="1">
      <c r="A14" s="46" t="s">
        <v>3</v>
      </c>
      <c r="B14" s="47"/>
      <c r="C14" s="27">
        <v>170272</v>
      </c>
      <c r="D14" s="31">
        <v>1828860</v>
      </c>
    </row>
    <row r="15" spans="1:4" ht="24" customHeight="1">
      <c r="A15" s="50" t="s">
        <v>1</v>
      </c>
      <c r="B15" s="51"/>
      <c r="C15" s="29"/>
      <c r="D15" s="30"/>
    </row>
    <row r="16" spans="1:4" ht="24" customHeight="1" thickBot="1">
      <c r="A16" s="48" t="s">
        <v>3</v>
      </c>
      <c r="B16" s="49"/>
      <c r="C16" s="27"/>
      <c r="D16" s="32"/>
    </row>
    <row r="17" spans="1:4" ht="24" customHeight="1" thickBot="1">
      <c r="A17" s="42" t="s">
        <v>2</v>
      </c>
      <c r="B17" s="43"/>
      <c r="C17" s="27"/>
      <c r="D17" s="27">
        <v>-2968</v>
      </c>
    </row>
    <row r="18" spans="1:4" ht="30" customHeight="1" thickBot="1">
      <c r="A18" s="42" t="s">
        <v>11</v>
      </c>
      <c r="B18" s="43"/>
      <c r="C18" s="27"/>
      <c r="D18" s="27"/>
    </row>
    <row r="19" spans="1:4" ht="24" customHeight="1" thickBot="1">
      <c r="A19" s="42" t="s">
        <v>6</v>
      </c>
      <c r="B19" s="43"/>
      <c r="C19" s="27">
        <v>504293</v>
      </c>
      <c r="D19" s="27">
        <v>486836</v>
      </c>
    </row>
    <row r="20" spans="1:4" ht="147" customHeight="1" thickBot="1">
      <c r="A20" s="44" t="s">
        <v>39</v>
      </c>
      <c r="B20" s="45"/>
      <c r="C20" s="33">
        <v>6223</v>
      </c>
      <c r="D20" s="33">
        <v>9240</v>
      </c>
    </row>
    <row r="21" spans="1:4" ht="26.25" customHeight="1">
      <c r="A21" s="3"/>
      <c r="B21" s="3"/>
      <c r="C21" s="34" t="str">
        <f>IF(C7=C12,"OK","НЕРАВНЕНИЕ")</f>
        <v>НЕРАВНЕНИЕ</v>
      </c>
      <c r="D21" s="34" t="str">
        <f>IF(D7=D12,"OK","НЕРАВНЕНИЕ")</f>
        <v>OK</v>
      </c>
    </row>
    <row r="22" spans="1:4" ht="123.75" customHeight="1">
      <c r="A22" s="52" t="s">
        <v>43</v>
      </c>
      <c r="B22" s="52"/>
      <c r="C22" s="52"/>
      <c r="D22" s="52"/>
    </row>
    <row r="23" spans="1:3" ht="15.75">
      <c r="A23" s="23"/>
      <c r="B23" s="24" t="s">
        <v>40</v>
      </c>
      <c r="C23" s="24"/>
    </row>
    <row r="24" spans="1:3" ht="15.75">
      <c r="A24" s="23"/>
      <c r="B24" s="24" t="s">
        <v>41</v>
      </c>
      <c r="C24" s="24"/>
    </row>
    <row r="25" spans="1:3" ht="15.75">
      <c r="A25" s="23"/>
      <c r="B25" s="24" t="s">
        <v>42</v>
      </c>
      <c r="C25" s="24"/>
    </row>
    <row r="26" spans="1:3" ht="15.75">
      <c r="A26" s="23"/>
      <c r="B26" s="24"/>
      <c r="C26" s="24"/>
    </row>
    <row r="27" spans="1:3" ht="15.75">
      <c r="A27" s="23"/>
      <c r="B27" s="24"/>
      <c r="C27" s="24"/>
    </row>
    <row r="28" spans="1:3" ht="13.5" customHeight="1">
      <c r="A28" s="35" t="s">
        <v>46</v>
      </c>
      <c r="B28" s="7"/>
      <c r="C28" s="7"/>
    </row>
    <row r="29" ht="15.75">
      <c r="A29" s="36" t="s">
        <v>45</v>
      </c>
    </row>
    <row r="30" spans="1:2" ht="15.75">
      <c r="A30" s="37"/>
      <c r="B30" s="8"/>
    </row>
    <row r="31" spans="1:2" ht="15.75">
      <c r="A31" s="38" t="s">
        <v>47</v>
      </c>
      <c r="B31" s="9"/>
    </row>
    <row r="32" ht="15.75">
      <c r="A32" s="39" t="s">
        <v>48</v>
      </c>
    </row>
    <row r="33" ht="15.75">
      <c r="A33" s="40" t="s">
        <v>49</v>
      </c>
    </row>
    <row r="34" ht="15.75">
      <c r="A34" s="41"/>
    </row>
    <row r="35" ht="15.75">
      <c r="A35" s="39" t="s">
        <v>50</v>
      </c>
    </row>
    <row r="36" ht="15.75">
      <c r="A36" s="40" t="s">
        <v>51</v>
      </c>
    </row>
    <row r="37" ht="15.75">
      <c r="A37" s="41"/>
    </row>
  </sheetData>
  <sheetProtection/>
  <mergeCells count="16">
    <mergeCell ref="A5:D5"/>
    <mergeCell ref="A22:D22"/>
    <mergeCell ref="A13:B13"/>
    <mergeCell ref="A12:B12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14:B14"/>
    <mergeCell ref="A16:B16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62.57421875" style="0" customWidth="1"/>
    <col min="3" max="3" width="32.140625" style="0" customWidth="1"/>
  </cols>
  <sheetData>
    <row r="1" ht="15">
      <c r="C1" s="15"/>
    </row>
    <row r="2" spans="1:3" ht="15.75">
      <c r="A2">
        <v>1</v>
      </c>
      <c r="B2" s="14" t="s">
        <v>24</v>
      </c>
      <c r="C2" s="14">
        <v>37296</v>
      </c>
    </row>
    <row r="3" spans="1:3" ht="15.75">
      <c r="A3">
        <v>1</v>
      </c>
      <c r="B3" s="14" t="s">
        <v>25</v>
      </c>
      <c r="C3" s="14">
        <v>8021.52</v>
      </c>
    </row>
    <row r="4" spans="1:3" ht="15.75">
      <c r="A4">
        <v>1</v>
      </c>
      <c r="B4" s="14" t="s">
        <v>26</v>
      </c>
      <c r="C4" s="14">
        <v>52355.52</v>
      </c>
    </row>
    <row r="5" spans="2:3" ht="15.75">
      <c r="B5" s="16" t="s">
        <v>35</v>
      </c>
      <c r="C5" s="16">
        <f>SUM(C2:C4)</f>
        <v>97673.04000000001</v>
      </c>
    </row>
    <row r="6" spans="1:3" ht="15.75">
      <c r="A6">
        <v>2</v>
      </c>
      <c r="B6" s="14" t="s">
        <v>15</v>
      </c>
      <c r="C6" s="14">
        <v>1384574.4</v>
      </c>
    </row>
    <row r="7" spans="1:3" ht="15.75">
      <c r="A7">
        <v>2</v>
      </c>
      <c r="B7" s="14" t="s">
        <v>27</v>
      </c>
      <c r="C7" s="14">
        <v>5394.48</v>
      </c>
    </row>
    <row r="8" spans="2:3" ht="15.75">
      <c r="B8" s="17" t="s">
        <v>36</v>
      </c>
      <c r="C8" s="17">
        <f>SUM(C6:C7)</f>
        <v>1389968.88</v>
      </c>
    </row>
    <row r="9" spans="1:3" ht="15.75">
      <c r="A9">
        <v>3</v>
      </c>
      <c r="B9" s="14" t="s">
        <v>18</v>
      </c>
      <c r="C9" s="14">
        <f>936763.99-58524.44</f>
        <v>878239.55</v>
      </c>
    </row>
    <row r="10" spans="1:3" ht="15.75">
      <c r="A10">
        <v>3</v>
      </c>
      <c r="B10" s="14" t="s">
        <v>21</v>
      </c>
      <c r="C10" s="14">
        <f>60752.72+696+54.02+386.88+52.8+71.12+198+10203.68+9000</f>
        <v>81415.22</v>
      </c>
    </row>
    <row r="11" spans="1:3" ht="15.75">
      <c r="A11">
        <v>3</v>
      </c>
      <c r="B11" s="14" t="s">
        <v>22</v>
      </c>
      <c r="C11" s="14">
        <v>1684821.3</v>
      </c>
    </row>
    <row r="12" spans="1:3" ht="15.75">
      <c r="A12">
        <v>3</v>
      </c>
      <c r="B12" s="14" t="s">
        <v>30</v>
      </c>
      <c r="C12" s="14">
        <v>30147.83</v>
      </c>
    </row>
    <row r="13" spans="1:3" ht="15.75">
      <c r="A13">
        <v>3</v>
      </c>
      <c r="B13" s="14" t="s">
        <v>31</v>
      </c>
      <c r="C13" s="14">
        <v>500</v>
      </c>
    </row>
    <row r="14" spans="1:3" ht="15.75">
      <c r="A14">
        <v>3</v>
      </c>
      <c r="B14" s="14" t="s">
        <v>32</v>
      </c>
      <c r="C14" s="14">
        <v>285.7</v>
      </c>
    </row>
    <row r="15" spans="2:3" ht="15.75">
      <c r="B15" s="18" t="s">
        <v>37</v>
      </c>
      <c r="C15" s="18">
        <f>SUM(C9:C14)</f>
        <v>2675409.6000000006</v>
      </c>
    </row>
    <row r="16" spans="1:3" ht="15.75">
      <c r="A16">
        <v>4</v>
      </c>
      <c r="B16" s="14" t="s">
        <v>16</v>
      </c>
      <c r="C16" s="14">
        <v>75844.6</v>
      </c>
    </row>
    <row r="17" spans="1:3" ht="15.75">
      <c r="A17">
        <v>4</v>
      </c>
      <c r="B17" s="14" t="s">
        <v>17</v>
      </c>
      <c r="C17" s="14">
        <f>710986.33+1368</f>
        <v>712354.33</v>
      </c>
    </row>
    <row r="18" spans="1:3" ht="15.75">
      <c r="A18">
        <v>4</v>
      </c>
      <c r="B18" s="14" t="s">
        <v>19</v>
      </c>
      <c r="C18" s="14">
        <v>1375221.34</v>
      </c>
    </row>
    <row r="19" spans="1:3" ht="15.75">
      <c r="A19">
        <v>4</v>
      </c>
      <c r="B19" s="14" t="s">
        <v>20</v>
      </c>
      <c r="C19" s="14">
        <v>182841.19</v>
      </c>
    </row>
    <row r="20" spans="1:3" ht="15.75">
      <c r="A20">
        <v>4</v>
      </c>
      <c r="B20" s="14" t="s">
        <v>23</v>
      </c>
      <c r="C20" s="14">
        <f>33649.98+64.67+45096.44</f>
        <v>78811.09</v>
      </c>
    </row>
    <row r="21" spans="1:3" ht="15.75">
      <c r="A21">
        <v>4</v>
      </c>
      <c r="B21" s="14" t="s">
        <v>28</v>
      </c>
      <c r="C21" s="14">
        <v>10166.96</v>
      </c>
    </row>
    <row r="22" spans="1:3" ht="15.75">
      <c r="A22">
        <v>4</v>
      </c>
      <c r="B22" s="14" t="s">
        <v>29</v>
      </c>
      <c r="C22" s="14">
        <v>417332.49</v>
      </c>
    </row>
    <row r="23" spans="1:3" ht="15.75">
      <c r="A23">
        <v>4</v>
      </c>
      <c r="B23" s="14" t="s">
        <v>33</v>
      </c>
      <c r="C23" s="14">
        <v>7489.48</v>
      </c>
    </row>
    <row r="24" spans="2:3" ht="15.75">
      <c r="B24" s="19" t="s">
        <v>38</v>
      </c>
      <c r="C24" s="22">
        <f>SUM(C16:C23)</f>
        <v>2860061.48</v>
      </c>
    </row>
    <row r="26" spans="2:3" ht="18.75">
      <c r="B26" s="20" t="s">
        <v>34</v>
      </c>
      <c r="C26" s="21">
        <f>C5+C8+C15+C24</f>
        <v>7023113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Петранка Кедикова</dc:creator>
  <cp:keywords/>
  <dc:description/>
  <cp:lastModifiedBy>Diana Gavrailova</cp:lastModifiedBy>
  <cp:lastPrinted>2021-05-14T12:06:09Z</cp:lastPrinted>
  <dcterms:created xsi:type="dcterms:W3CDTF">2016-12-13T13:37:33Z</dcterms:created>
  <dcterms:modified xsi:type="dcterms:W3CDTF">2021-05-14T12:09:32Z</dcterms:modified>
  <cp:category/>
  <cp:version/>
  <cp:contentType/>
  <cp:contentStatus/>
</cp:coreProperties>
</file>